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Лист1" sheetId="1" r:id="rId1"/>
  </sheets>
  <definedNames>
    <definedName name="_xlnm.Print_Titles" localSheetId="0">'Лист1'!$9:$14</definedName>
  </definedNames>
  <calcPr fullCalcOnLoad="1"/>
</workbook>
</file>

<file path=xl/sharedStrings.xml><?xml version="1.0" encoding="utf-8"?>
<sst xmlns="http://schemas.openxmlformats.org/spreadsheetml/2006/main" count="247" uniqueCount="189">
  <si>
    <t>(грн.)</t>
  </si>
  <si>
    <t>Код типової відомчої класифкації видатків</t>
  </si>
  <si>
    <t xml:space="preserve">Назва головного розпорядника коштів    </t>
  </si>
  <si>
    <t>Видатки загального фонду</t>
  </si>
  <si>
    <t>Видатки спеціального фонду</t>
  </si>
  <si>
    <t>РАЗОМ</t>
  </si>
  <si>
    <t>Всього</t>
  </si>
  <si>
    <t>з них:</t>
  </si>
  <si>
    <t>споживання</t>
  </si>
  <si>
    <t>розвитку</t>
  </si>
  <si>
    <t>з них</t>
  </si>
  <si>
    <t>оплата праці</t>
  </si>
  <si>
    <t>комунальні послуги та енергоносії</t>
  </si>
  <si>
    <t>бюджет розвитку</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</si>
  <si>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</si>
  <si>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</si>
  <si>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Виконавчий комітет Новокаховської міської ради</t>
  </si>
  <si>
    <t>010000</t>
  </si>
  <si>
    <t>Державне управлiння</t>
  </si>
  <si>
    <t>010116</t>
  </si>
  <si>
    <t>Органи мiсцевого самоврядування</t>
  </si>
  <si>
    <t>080000</t>
  </si>
  <si>
    <t>Охорона здоров`я</t>
  </si>
  <si>
    <t>090000</t>
  </si>
  <si>
    <t>Соцiальний захист та соцiальне забезпечення</t>
  </si>
  <si>
    <t>090412</t>
  </si>
  <si>
    <t>Iншi видатки на соціальний захист населення</t>
  </si>
  <si>
    <t>090416</t>
  </si>
  <si>
    <t>Iншi видатки на соціальний захист ветеранів війни та праці</t>
  </si>
  <si>
    <t>090802</t>
  </si>
  <si>
    <t>Інші програми соціального захисту дітей</t>
  </si>
  <si>
    <t>091101</t>
  </si>
  <si>
    <t>Утримання центрiв соцiальних служб для сім`ї, дітей та молоді</t>
  </si>
  <si>
    <t>Житлово-комунальне господарство</t>
  </si>
  <si>
    <t>Благоустрiй мiст, сіл, селищ</t>
  </si>
  <si>
    <t>Засоби масової iнформацiї</t>
  </si>
  <si>
    <t>Телебачення i радiомовлення</t>
  </si>
  <si>
    <t>Перiодичнi видання (газети та журнали)</t>
  </si>
  <si>
    <t>160000</t>
  </si>
  <si>
    <t>Сільське і лісове господарство, рибне господарство та мисливство</t>
  </si>
  <si>
    <t>160101</t>
  </si>
  <si>
    <t>Землеустрiй</t>
  </si>
  <si>
    <t>Транспорт, дорожнє господарство, зв`язок, телекомунiкацiї та iнформатика</t>
  </si>
  <si>
    <t>Видатки, не вiднесенi до основних груп</t>
  </si>
  <si>
    <t>Іншi видатки</t>
  </si>
  <si>
    <t>03</t>
  </si>
  <si>
    <t>091103</t>
  </si>
  <si>
    <t>Соціальні програми i заходи державних органiв у справах молоді</t>
  </si>
  <si>
    <t>11</t>
  </si>
  <si>
    <t>Фiзична культура i спорт</t>
  </si>
  <si>
    <t>Проведення навчально-тренувальних зборiв i змагань</t>
  </si>
  <si>
    <t>Утримання та навчально-тренувальна робота дитячо-юнацьких спортивних шкiл</t>
  </si>
  <si>
    <t>Фiнансова пiдтримка спортивних споруд</t>
  </si>
  <si>
    <t>Iншi видатки</t>
  </si>
  <si>
    <t>Централiзованi бухгалтерiї</t>
  </si>
  <si>
    <t>Управління праці та соціального захисту населення</t>
  </si>
  <si>
    <t>070000</t>
  </si>
  <si>
    <t>Освiта</t>
  </si>
  <si>
    <t>070303</t>
  </si>
  <si>
    <t>Дитячi будинки (в т.ч. сiмейного типу, прийомнi сiм`ї)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</si>
  <si>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</si>
  <si>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</si>
  <si>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</si>
  <si>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</si>
  <si>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</si>
  <si>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</si>
  <si>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</si>
  <si>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-виконавчої служби , ветеранам служби цивільного захисту, ветеранам Державної служби спеціального зв'язку та захисту інформації України, вдовам (вдівцям) померлих (загаблих)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 - 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</si>
  <si>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</si>
  <si>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</si>
  <si>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</si>
  <si>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</si>
  <si>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</si>
  <si>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</si>
  <si>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</si>
  <si>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</si>
  <si>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</si>
  <si>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</si>
  <si>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</si>
  <si>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</si>
  <si>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</si>
  <si>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</si>
  <si>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</si>
  <si>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</si>
  <si>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</si>
  <si>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</si>
  <si>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</si>
  <si>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</si>
  <si>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</si>
  <si>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</si>
  <si>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</si>
  <si>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</si>
  <si>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</si>
  <si>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</si>
  <si>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</si>
  <si>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</si>
  <si>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</si>
  <si>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</si>
  <si>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</si>
  <si>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</si>
  <si>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</si>
  <si>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</si>
  <si>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091204</t>
  </si>
  <si>
    <t>Територiальнi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</si>
  <si>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</si>
  <si>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інвалідіам, дітясм - інвалідам, хворим, які не здатні до самообслуговування і потребують сторонньої допомоги</t>
  </si>
  <si>
    <t>091206</t>
  </si>
  <si>
    <t>Центри соціальної реабілітації дітей  інвалідів; центри професійної реабілітації інвалідів</t>
  </si>
  <si>
    <t>091207</t>
  </si>
  <si>
    <t>Пiльги, що надаються населенню (крiм ветеранiв вiйни i працi, військової служби, органів внутрішніх справ та громадян, які постраждали внаслідок Чорнобильської катастрофи), на оплату житлово-комунальних послуг i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</si>
  <si>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</si>
  <si>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</si>
  <si>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</si>
  <si>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 - інвалідам</t>
  </si>
  <si>
    <t>Коменсаційні виплати на пільговий проїзд автомобільним транспортом окремим категоріям громадян</t>
  </si>
  <si>
    <t>Компенсацiйнi виплати за пiльговий проїзд окремих категорiй громадян на залізничному транспорті</t>
  </si>
  <si>
    <t>15</t>
  </si>
  <si>
    <t>Відділ освіти  Новокаховської міської ради</t>
  </si>
  <si>
    <t>070101</t>
  </si>
  <si>
    <t>Дошкiльнi заклади освiти</t>
  </si>
  <si>
    <t>070201</t>
  </si>
  <si>
    <t>Загальноосвiтнi школи (в т.ч. школа-дитячий садок, iнтернат при школi), спецiалiзованi школи, лiцеї, гiмназiї, колегiуми</t>
  </si>
  <si>
    <t>070401</t>
  </si>
  <si>
    <t>Позашкiльнi заклади освiти, заходи iз позашкiльної роботи з дiтьми</t>
  </si>
  <si>
    <t>070802</t>
  </si>
  <si>
    <t>Методична робота, iншi заходи у сфері народної освiти</t>
  </si>
  <si>
    <t>070804</t>
  </si>
  <si>
    <t>Централiзованi бухгалтерiї обласних, міських, районних відділів освіти</t>
  </si>
  <si>
    <t>070808</t>
  </si>
  <si>
    <t>Допомога дітям-сиротам та дітям, позбавленим батьківського піклування, яким виповнюється 18 років</t>
  </si>
  <si>
    <t>10</t>
  </si>
  <si>
    <t>Відділ культури і туризму Новокаховської міської ради</t>
  </si>
  <si>
    <t>Культура i мистецтво</t>
  </si>
  <si>
    <t>Фiлармонiї, музичнi колективи i ансамблi та iншi мистецькі  заклади та заходи</t>
  </si>
  <si>
    <t>Бiблiотеки</t>
  </si>
  <si>
    <t>Музеї i виставки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</si>
  <si>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</si>
  <si>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</si>
  <si>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</si>
  <si>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24</t>
  </si>
  <si>
    <t>Архівний відділ Новокаховської міської ради</t>
  </si>
  <si>
    <t>29</t>
  </si>
  <si>
    <t>48</t>
  </si>
  <si>
    <t>Управління з питань надзвичайних ситуацій іта цивільного захисту населення  Новокаховської міської ради</t>
  </si>
  <si>
    <t>Фінансове управління  Новокаховської міської ради</t>
  </si>
  <si>
    <t>Резервний фонд</t>
  </si>
  <si>
    <t>Всього видатків</t>
  </si>
  <si>
    <t>75</t>
  </si>
  <si>
    <t>76</t>
  </si>
  <si>
    <t>250000</t>
  </si>
  <si>
    <t>67</t>
  </si>
  <si>
    <t>Відділ у справах сім"ї, молоді, фізичної культури та спорту Новокаховської міської ради</t>
  </si>
  <si>
    <t>капітальні видатки за рахунок коштів, що передаються із загального фонду до бюджету розвитку (спеціального фонду)</t>
  </si>
  <si>
    <t>13=3+6</t>
  </si>
  <si>
    <t>Центри первинної медичної (медико-санітарної) допомоги</t>
  </si>
  <si>
    <t>080800</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</si>
  <si>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</si>
  <si>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</si>
  <si>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</si>
  <si>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090417</t>
  </si>
  <si>
    <t>Витрати на поховання учасників бойових дій та інвалідів війни</t>
  </si>
  <si>
    <t>Пільги на медичне обслуговування громадянам, які постраждали внаслідок Чорнобильської катастрофи</t>
  </si>
  <si>
    <t>090212</t>
  </si>
  <si>
    <t>Управління містобудування та архітектури Новокаховської міської ради</t>
  </si>
  <si>
    <t xml:space="preserve">Додаток </t>
  </si>
  <si>
    <t>міської ради</t>
  </si>
  <si>
    <t>від ___________ р. № ____</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</si>
  <si>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</si>
  <si>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</si>
  <si>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250380</t>
  </si>
  <si>
    <t>Програми і заходи центрів соціальних служб для сім`ї, дітей та молоді</t>
  </si>
  <si>
    <t>091102</t>
  </si>
  <si>
    <t>100302</t>
  </si>
  <si>
    <t>в тому числі медична субвенція з державного бюджету</t>
  </si>
  <si>
    <t>в тому числі за рахунок коштів міського бюджету</t>
  </si>
  <si>
    <t>Інші субвенції</t>
  </si>
  <si>
    <t>Видатки на проведення робіт, пов`язаних з будiвництвом, реконструкцiєю, ремонтом i утриманням автомобiльних дорiг</t>
  </si>
  <si>
    <t xml:space="preserve">Розподіл видатків міського бюджету на І квартал 2016 р. </t>
  </si>
  <si>
    <t>090413</t>
  </si>
  <si>
    <t>Допомога на догляд за інвалідом I чи II групи внаслідок психічного розладу</t>
  </si>
  <si>
    <t>в тому числі освітня субвенція з державного бюджету</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</si>
  <si>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</si>
  <si>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Перший заступник міського голови</t>
  </si>
  <si>
    <t>Л. Г. Чурсинов</t>
  </si>
  <si>
    <t>до рішення виконавчого комітету</t>
  </si>
  <si>
    <t>Лікарні</t>
  </si>
  <si>
    <t>080101</t>
  </si>
  <si>
    <t>Інші заходи по охороні здоров`я</t>
  </si>
  <si>
    <t>081002</t>
  </si>
</sst>
</file>

<file path=xl/styles.xml><?xml version="1.0" encoding="utf-8"?>
<styleSheet xmlns="http://schemas.openxmlformats.org/spreadsheetml/2006/main">
  <numFmts count="2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30">
    <font>
      <sz val="10"/>
      <name val="Arial Cyr"/>
      <family val="0"/>
    </font>
    <font>
      <sz val="14"/>
      <name val="Arial Cyr"/>
      <family val="0"/>
    </font>
    <font>
      <b/>
      <sz val="10"/>
      <name val="Arial Cyr"/>
      <family val="0"/>
    </font>
    <font>
      <sz val="8"/>
      <name val="Arial Cyr"/>
      <family val="0"/>
    </font>
    <font>
      <b/>
      <sz val="12"/>
      <name val="Arial Cyr"/>
      <family val="0"/>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sz val="12"/>
      <name val="Arial Cyr"/>
      <family val="2"/>
    </font>
    <font>
      <b/>
      <sz val="14"/>
      <name val="Arial Cyr"/>
      <family val="2"/>
    </font>
    <font>
      <sz val="10"/>
      <name val="Times New Roman"/>
      <family val="1"/>
    </font>
    <font>
      <b/>
      <sz val="10"/>
      <name val="Times New Roman"/>
      <family val="1"/>
    </font>
    <font>
      <sz val="16"/>
      <name val="Times New Roman"/>
      <family val="1"/>
    </font>
    <font>
      <sz val="16"/>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4" borderId="0" applyNumberFormat="0" applyBorder="0" applyAlignment="0" applyProtection="0"/>
  </cellStyleXfs>
  <cellXfs count="87">
    <xf numFmtId="0" fontId="0" fillId="0" borderId="0" xfId="0" applyAlignment="1">
      <alignment/>
    </xf>
    <xf numFmtId="0" fontId="0" fillId="0" borderId="0" xfId="0" applyFont="1" applyAlignment="1">
      <alignment/>
    </xf>
    <xf numFmtId="49" fontId="1" fillId="0" borderId="0" xfId="0" applyNumberFormat="1" applyFont="1" applyAlignment="1">
      <alignment/>
    </xf>
    <xf numFmtId="0" fontId="1" fillId="0" borderId="0" xfId="0" applyFont="1" applyAlignment="1">
      <alignment/>
    </xf>
    <xf numFmtId="0" fontId="0" fillId="0" borderId="0" xfId="0" applyFont="1" applyAlignment="1">
      <alignment horizontal="right"/>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Fill="1" applyBorder="1" applyAlignment="1">
      <alignment vertical="center" wrapText="1"/>
    </xf>
    <xf numFmtId="0" fontId="0" fillId="0" borderId="10" xfId="0" applyFill="1"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wrapText="1"/>
    </xf>
    <xf numFmtId="3" fontId="0" fillId="0" borderId="0" xfId="0" applyNumberFormat="1" applyAlignment="1">
      <alignment/>
    </xf>
    <xf numFmtId="49" fontId="0" fillId="0" borderId="11" xfId="0" applyNumberFormat="1" applyBorder="1" applyAlignment="1">
      <alignment vertical="center"/>
    </xf>
    <xf numFmtId="172" fontId="0" fillId="0" borderId="0" xfId="0" applyNumberFormat="1" applyAlignment="1">
      <alignment/>
    </xf>
    <xf numFmtId="0" fontId="0" fillId="0" borderId="0" xfId="0" applyFont="1" applyAlignment="1">
      <alignment/>
    </xf>
    <xf numFmtId="1" fontId="0" fillId="0" borderId="0" xfId="0" applyNumberFormat="1" applyAlignment="1">
      <alignment/>
    </xf>
    <xf numFmtId="0" fontId="0" fillId="24" borderId="10" xfId="0" applyFont="1" applyFill="1" applyBorder="1" applyAlignment="1">
      <alignment vertical="center" wrapText="1"/>
    </xf>
    <xf numFmtId="0" fontId="23" fillId="0" borderId="0" xfId="0" applyFont="1" applyAlignment="1">
      <alignment/>
    </xf>
    <xf numFmtId="49" fontId="23" fillId="0" borderId="0" xfId="0" applyNumberFormat="1" applyFont="1" applyAlignment="1">
      <alignment horizontal="center" vertical="center"/>
    </xf>
    <xf numFmtId="0" fontId="1" fillId="0" borderId="0" xfId="0" applyFont="1" applyBorder="1" applyAlignment="1">
      <alignment/>
    </xf>
    <xf numFmtId="49" fontId="2" fillId="0" borderId="0" xfId="0" applyNumberFormat="1" applyFont="1" applyFill="1" applyAlignment="1">
      <alignment horizontal="center"/>
    </xf>
    <xf numFmtId="0" fontId="24" fillId="0" borderId="0" xfId="0" applyFont="1" applyFill="1" applyAlignment="1">
      <alignment horizontal="center"/>
    </xf>
    <xf numFmtId="0" fontId="24" fillId="0" borderId="0" xfId="0" applyFont="1" applyFill="1" applyAlignment="1">
      <alignment/>
    </xf>
    <xf numFmtId="0" fontId="0" fillId="0" borderId="0" xfId="0" applyFill="1" applyAlignment="1">
      <alignment horizontal="center"/>
    </xf>
    <xf numFmtId="0" fontId="0" fillId="0" borderId="0" xfId="0" applyFill="1" applyAlignment="1">
      <alignment/>
    </xf>
    <xf numFmtId="0" fontId="24" fillId="0" borderId="0" xfId="0" applyFont="1" applyFill="1" applyAlignment="1">
      <alignment horizontal="left"/>
    </xf>
    <xf numFmtId="0" fontId="0" fillId="0" borderId="0" xfId="0" applyFill="1" applyAlignment="1">
      <alignment/>
    </xf>
    <xf numFmtId="0" fontId="25" fillId="0" borderId="0" xfId="0" applyFont="1" applyFill="1" applyAlignment="1">
      <alignment/>
    </xf>
    <xf numFmtId="1" fontId="2" fillId="0" borderId="10"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xf>
    <xf numFmtId="1" fontId="0" fillId="0" borderId="10" xfId="0" applyNumberFormat="1" applyFill="1" applyBorder="1" applyAlignment="1">
      <alignment horizontal="center" vertical="center"/>
    </xf>
    <xf numFmtId="1" fontId="0" fillId="0" borderId="10" xfId="0" applyNumberFormat="1" applyBorder="1" applyAlignment="1">
      <alignment horizontal="center" vertical="center"/>
    </xf>
    <xf numFmtId="1" fontId="0" fillId="0" borderId="10"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5" fillId="0" borderId="10" xfId="0" applyFont="1" applyBorder="1" applyAlignment="1">
      <alignment/>
    </xf>
    <xf numFmtId="49" fontId="0" fillId="0" borderId="11" xfId="0" applyNumberFormat="1" applyBorder="1" applyAlignment="1">
      <alignment horizontal="center" vertical="center" wrapText="1"/>
    </xf>
    <xf numFmtId="1" fontId="0" fillId="0" borderId="0" xfId="0" applyNumberFormat="1" applyFont="1" applyFill="1" applyBorder="1" applyAlignment="1">
      <alignment horizontal="center" vertical="center"/>
    </xf>
    <xf numFmtId="0" fontId="0" fillId="0" borderId="0" xfId="0" applyBorder="1" applyAlignment="1">
      <alignment vertical="center" wrapText="1"/>
    </xf>
    <xf numFmtId="0" fontId="0" fillId="0" borderId="13" xfId="0" applyBorder="1" applyAlignment="1">
      <alignment vertical="center" wrapText="1"/>
    </xf>
    <xf numFmtId="49" fontId="0" fillId="0" borderId="14" xfId="0" applyNumberFormat="1" applyBorder="1" applyAlignment="1">
      <alignment horizontal="center" vertical="center" wrapText="1"/>
    </xf>
    <xf numFmtId="0" fontId="0" fillId="0" borderId="15" xfId="0" applyBorder="1" applyAlignment="1">
      <alignment horizontal="center" vertical="center" wrapText="1"/>
    </xf>
    <xf numFmtId="0" fontId="0" fillId="0" borderId="15" xfId="0" applyFont="1" applyBorder="1" applyAlignment="1">
      <alignment horizontal="center" vertical="center" wrapText="1"/>
    </xf>
    <xf numFmtId="0" fontId="26" fillId="0" borderId="10" xfId="0" applyFont="1" applyFill="1"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6" xfId="0" applyFont="1" applyFill="1" applyBorder="1" applyAlignment="1">
      <alignment horizontal="center" vertical="center" wrapText="1"/>
    </xf>
    <xf numFmtId="49" fontId="2" fillId="0" borderId="17" xfId="0" applyNumberFormat="1" applyFont="1" applyFill="1" applyBorder="1" applyAlignment="1">
      <alignment vertical="center"/>
    </xf>
    <xf numFmtId="0" fontId="2" fillId="0" borderId="18" xfId="0" applyFont="1" applyFill="1" applyBorder="1" applyAlignment="1">
      <alignment vertical="center" wrapText="1"/>
    </xf>
    <xf numFmtId="1" fontId="2" fillId="0" borderId="18" xfId="0" applyNumberFormat="1" applyFont="1" applyFill="1" applyBorder="1" applyAlignment="1">
      <alignment horizontal="center" vertical="center"/>
    </xf>
    <xf numFmtId="1" fontId="2" fillId="0" borderId="19" xfId="0" applyNumberFormat="1" applyFont="1" applyFill="1" applyBorder="1" applyAlignment="1">
      <alignment horizontal="center" vertical="center"/>
    </xf>
    <xf numFmtId="0" fontId="27" fillId="0" borderId="10" xfId="0" applyFont="1" applyFill="1" applyBorder="1" applyAlignment="1">
      <alignment vertical="center" wrapText="1"/>
    </xf>
    <xf numFmtId="0" fontId="26" fillId="0" borderId="10" xfId="0" applyFont="1" applyFill="1" applyBorder="1" applyAlignment="1">
      <alignment vertical="center" wrapText="1"/>
    </xf>
    <xf numFmtId="1" fontId="0" fillId="0" borderId="10" xfId="0" applyNumberFormat="1" applyFont="1" applyFill="1" applyBorder="1" applyAlignment="1">
      <alignment horizontal="center" vertical="center"/>
    </xf>
    <xf numFmtId="0" fontId="0" fillId="0" borderId="10" xfId="0" applyFont="1" applyFill="1" applyBorder="1" applyAlignment="1">
      <alignment/>
    </xf>
    <xf numFmtId="0" fontId="4" fillId="0" borderId="10" xfId="0" applyFont="1" applyFill="1" applyBorder="1" applyAlignment="1">
      <alignment/>
    </xf>
    <xf numFmtId="49" fontId="0" fillId="0" borderId="10" xfId="0" applyNumberFormat="1" applyBorder="1" applyAlignment="1">
      <alignment vertical="center"/>
    </xf>
    <xf numFmtId="49" fontId="0" fillId="0" borderId="10" xfId="0" applyNumberFormat="1" applyFill="1" applyBorder="1" applyAlignment="1">
      <alignment vertical="center"/>
    </xf>
    <xf numFmtId="49" fontId="0" fillId="0" borderId="10" xfId="0" applyNumberFormat="1" applyFont="1" applyFill="1" applyBorder="1" applyAlignment="1">
      <alignment vertical="center"/>
    </xf>
    <xf numFmtId="49" fontId="2" fillId="0" borderId="10" xfId="0" applyNumberFormat="1" applyFont="1" applyBorder="1" applyAlignment="1">
      <alignment vertical="center"/>
    </xf>
    <xf numFmtId="49" fontId="2" fillId="0" borderId="10" xfId="0" applyNumberFormat="1" applyFont="1" applyFill="1" applyBorder="1" applyAlignment="1">
      <alignment vertical="center"/>
    </xf>
    <xf numFmtId="0" fontId="0" fillId="0" borderId="10" xfId="0" applyFont="1" applyFill="1" applyBorder="1" applyAlignment="1">
      <alignment horizontal="left"/>
    </xf>
    <xf numFmtId="49" fontId="4" fillId="0" borderId="10" xfId="0" applyNumberFormat="1" applyFont="1" applyFill="1" applyBorder="1" applyAlignment="1">
      <alignment/>
    </xf>
    <xf numFmtId="49" fontId="0" fillId="0" borderId="10" xfId="0" applyNumberFormat="1" applyFill="1" applyBorder="1" applyAlignment="1">
      <alignment/>
    </xf>
    <xf numFmtId="49" fontId="27" fillId="0" borderId="10" xfId="0" applyNumberFormat="1" applyFont="1" applyFill="1" applyBorder="1" applyAlignment="1">
      <alignment horizontal="left" vertical="center"/>
    </xf>
    <xf numFmtId="49" fontId="26" fillId="0" borderId="10" xfId="0" applyNumberFormat="1" applyFont="1" applyFill="1" applyBorder="1" applyAlignment="1">
      <alignment horizontal="left" vertical="center"/>
    </xf>
    <xf numFmtId="0" fontId="28" fillId="0" borderId="0" xfId="0" applyFont="1" applyAlignment="1">
      <alignment horizontal="center"/>
    </xf>
    <xf numFmtId="0" fontId="28" fillId="0" borderId="0" xfId="0" applyFont="1" applyAlignment="1">
      <alignment wrapText="1"/>
    </xf>
    <xf numFmtId="0" fontId="28" fillId="0" borderId="0" xfId="0" applyFont="1" applyAlignment="1">
      <alignment/>
    </xf>
    <xf numFmtId="0" fontId="29" fillId="0" borderId="0" xfId="0" applyFont="1" applyAlignment="1">
      <alignment/>
    </xf>
    <xf numFmtId="1" fontId="29" fillId="0" borderId="0" xfId="0" applyNumberFormat="1" applyFont="1" applyAlignment="1">
      <alignment/>
    </xf>
    <xf numFmtId="3" fontId="29" fillId="0" borderId="0" xfId="0" applyNumberFormat="1" applyFont="1" applyAlignment="1">
      <alignment/>
    </xf>
    <xf numFmtId="0" fontId="25" fillId="0" borderId="0" xfId="0" applyFont="1" applyFill="1" applyAlignment="1">
      <alignment horizontal="center" wrapText="1"/>
    </xf>
    <xf numFmtId="0" fontId="0" fillId="0" borderId="0" xfId="0" applyFill="1" applyAlignment="1">
      <alignment horizontal="center" wrapText="1"/>
    </xf>
    <xf numFmtId="0" fontId="0" fillId="0" borderId="0" xfId="0" applyFill="1" applyAlignment="1">
      <alignment/>
    </xf>
    <xf numFmtId="0" fontId="0" fillId="0" borderId="10" xfId="0" applyFont="1" applyBorder="1" applyAlignment="1">
      <alignment horizontal="center" vertical="center" wrapText="1"/>
    </xf>
    <xf numFmtId="49" fontId="0" fillId="0" borderId="17" xfId="0" applyNumberFormat="1" applyBorder="1" applyAlignment="1">
      <alignment horizontal="center" vertical="center" wrapText="1"/>
    </xf>
    <xf numFmtId="49" fontId="0" fillId="0" borderId="11" xfId="0" applyNumberFormat="1"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18" xfId="0" applyFont="1" applyBorder="1" applyAlignment="1">
      <alignment horizontal="center" vertical="center" wrapText="1"/>
    </xf>
    <xf numFmtId="49" fontId="0" fillId="0" borderId="11" xfId="0" applyNumberFormat="1" applyBorder="1" applyAlignment="1">
      <alignment horizontal="center" vertical="center"/>
    </xf>
    <xf numFmtId="1" fontId="0" fillId="0" borderId="10" xfId="0" applyNumberFormat="1"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1" fontId="2" fillId="0" borderId="12" xfId="0" applyNumberFormat="1" applyFont="1" applyFill="1" applyBorder="1" applyAlignment="1">
      <alignment horizontal="center" vertical="center"/>
    </xf>
    <xf numFmtId="0" fontId="0" fillId="0" borderId="10" xfId="0" applyFont="1" applyFill="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51"/>
  <sheetViews>
    <sheetView showZeros="0" tabSelected="1" zoomScale="85" zoomScaleNormal="85" zoomScalePageLayoutView="0" workbookViewId="0" topLeftCell="A11">
      <selection activeCell="B21" sqref="B21"/>
    </sheetView>
  </sheetViews>
  <sheetFormatPr defaultColWidth="9.00390625" defaultRowHeight="12.75"/>
  <cols>
    <col min="1" max="1" width="12.375" style="0" customWidth="1"/>
    <col min="2" max="2" width="54.75390625" style="0" customWidth="1"/>
    <col min="3" max="3" width="13.125" style="0" customWidth="1"/>
    <col min="4" max="4" width="12.375" style="0" customWidth="1"/>
    <col min="5" max="5" width="12.125" style="0" customWidth="1"/>
    <col min="6" max="6" width="11.875" style="0" customWidth="1"/>
    <col min="7" max="7" width="13.375" style="0" customWidth="1"/>
    <col min="8" max="8" width="10.625" style="0" customWidth="1"/>
    <col min="9" max="9" width="12.25390625" style="0" customWidth="1"/>
    <col min="10" max="10" width="12.125" style="0" customWidth="1"/>
    <col min="11" max="11" width="11.625" style="0" customWidth="1"/>
    <col min="12" max="12" width="13.00390625" style="0" customWidth="1"/>
    <col min="13" max="13" width="13.875" style="0" customWidth="1"/>
    <col min="15" max="15" width="10.875" style="0" bestFit="1" customWidth="1"/>
    <col min="16" max="16" width="9.75390625" style="0" bestFit="1" customWidth="1"/>
  </cols>
  <sheetData>
    <row r="1" spans="1:10" s="24" customFormat="1" ht="15">
      <c r="A1" s="20"/>
      <c r="B1" s="21"/>
      <c r="C1" s="22"/>
      <c r="D1" s="23"/>
      <c r="E1" s="23"/>
      <c r="F1" s="23"/>
      <c r="I1" s="25" t="s">
        <v>164</v>
      </c>
      <c r="J1" s="23"/>
    </row>
    <row r="2" spans="1:10" s="24" customFormat="1" ht="15">
      <c r="A2" s="20"/>
      <c r="B2" s="21"/>
      <c r="C2" s="22"/>
      <c r="D2" s="23"/>
      <c r="E2" s="23"/>
      <c r="F2" s="23"/>
      <c r="I2" s="25" t="s">
        <v>184</v>
      </c>
      <c r="J2" s="23"/>
    </row>
    <row r="3" spans="1:10" s="24" customFormat="1" ht="15">
      <c r="A3" s="20"/>
      <c r="B3" s="21"/>
      <c r="C3" s="22"/>
      <c r="D3" s="23"/>
      <c r="E3" s="23"/>
      <c r="F3" s="23"/>
      <c r="I3" s="25" t="s">
        <v>165</v>
      </c>
      <c r="J3" s="23"/>
    </row>
    <row r="4" spans="1:10" s="24" customFormat="1" ht="15" hidden="1">
      <c r="A4" s="20"/>
      <c r="B4" s="21"/>
      <c r="C4" s="22"/>
      <c r="D4" s="23"/>
      <c r="E4" s="23"/>
      <c r="F4" s="23"/>
      <c r="I4" s="25"/>
      <c r="J4" s="23"/>
    </row>
    <row r="5" spans="1:10" s="24" customFormat="1" ht="15">
      <c r="A5" s="20"/>
      <c r="B5" s="21"/>
      <c r="C5" s="22"/>
      <c r="D5" s="23"/>
      <c r="E5" s="23"/>
      <c r="F5" s="23"/>
      <c r="I5" s="25" t="s">
        <v>166</v>
      </c>
      <c r="J5" s="23"/>
    </row>
    <row r="6" spans="1:6" s="24" customFormat="1" ht="17.25" customHeight="1">
      <c r="A6" s="20"/>
      <c r="B6" s="21"/>
      <c r="C6" s="22"/>
      <c r="D6" s="23"/>
      <c r="E6" s="23"/>
      <c r="F6" s="23"/>
    </row>
    <row r="7" spans="1:12" s="27" customFormat="1" ht="21" customHeight="1">
      <c r="A7" s="71" t="s">
        <v>177</v>
      </c>
      <c r="B7" s="72"/>
      <c r="C7" s="72"/>
      <c r="D7" s="72"/>
      <c r="E7" s="72"/>
      <c r="F7" s="73"/>
      <c r="G7" s="73"/>
      <c r="H7" s="73"/>
      <c r="I7" s="73"/>
      <c r="J7" s="73"/>
      <c r="K7" s="73"/>
      <c r="L7" s="26"/>
    </row>
    <row r="8" spans="1:13" ht="18.75" thickBot="1">
      <c r="A8" s="2"/>
      <c r="B8" s="3"/>
      <c r="C8" s="1"/>
      <c r="D8" s="1"/>
      <c r="E8" s="1"/>
      <c r="F8" s="1"/>
      <c r="G8" s="1"/>
      <c r="H8" s="1"/>
      <c r="I8" s="1"/>
      <c r="J8" s="1"/>
      <c r="K8" s="1"/>
      <c r="L8" s="1"/>
      <c r="M8" s="4" t="s">
        <v>0</v>
      </c>
    </row>
    <row r="9" spans="1:13" ht="12.75">
      <c r="A9" s="75" t="s">
        <v>1</v>
      </c>
      <c r="B9" s="77" t="s">
        <v>2</v>
      </c>
      <c r="C9" s="79" t="s">
        <v>3</v>
      </c>
      <c r="D9" s="79"/>
      <c r="E9" s="79"/>
      <c r="F9" s="79" t="s">
        <v>4</v>
      </c>
      <c r="G9" s="79"/>
      <c r="H9" s="79"/>
      <c r="I9" s="79"/>
      <c r="J9" s="79"/>
      <c r="K9" s="79"/>
      <c r="L9" s="79"/>
      <c r="M9" s="82" t="s">
        <v>5</v>
      </c>
    </row>
    <row r="10" spans="1:13" ht="12.75">
      <c r="A10" s="76"/>
      <c r="B10" s="78"/>
      <c r="C10" s="74" t="s">
        <v>6</v>
      </c>
      <c r="D10" s="74" t="s">
        <v>7</v>
      </c>
      <c r="E10" s="74"/>
      <c r="F10" s="74" t="s">
        <v>6</v>
      </c>
      <c r="G10" s="74" t="s">
        <v>8</v>
      </c>
      <c r="H10" s="74" t="s">
        <v>7</v>
      </c>
      <c r="I10" s="74"/>
      <c r="J10" s="74" t="s">
        <v>9</v>
      </c>
      <c r="K10" s="74" t="s">
        <v>10</v>
      </c>
      <c r="L10" s="74"/>
      <c r="M10" s="83"/>
    </row>
    <row r="11" spans="1:13" ht="12.75">
      <c r="A11" s="76"/>
      <c r="B11" s="78"/>
      <c r="C11" s="74"/>
      <c r="D11" s="74" t="s">
        <v>11</v>
      </c>
      <c r="E11" s="74" t="s">
        <v>12</v>
      </c>
      <c r="F11" s="74"/>
      <c r="G11" s="74"/>
      <c r="H11" s="74" t="s">
        <v>11</v>
      </c>
      <c r="I11" s="74" t="s">
        <v>12</v>
      </c>
      <c r="J11" s="74"/>
      <c r="K11" s="74" t="s">
        <v>13</v>
      </c>
      <c r="L11" s="6" t="s">
        <v>10</v>
      </c>
      <c r="M11" s="83"/>
    </row>
    <row r="12" spans="1:13" ht="12.75">
      <c r="A12" s="76"/>
      <c r="B12" s="78"/>
      <c r="C12" s="74"/>
      <c r="D12" s="74"/>
      <c r="E12" s="74"/>
      <c r="F12" s="74"/>
      <c r="G12" s="74"/>
      <c r="H12" s="74"/>
      <c r="I12" s="74"/>
      <c r="J12" s="74"/>
      <c r="K12" s="74"/>
      <c r="L12" s="74" t="s">
        <v>152</v>
      </c>
      <c r="M12" s="83"/>
    </row>
    <row r="13" spans="1:13" ht="147.75" customHeight="1">
      <c r="A13" s="35" t="s">
        <v>14</v>
      </c>
      <c r="B13" s="5" t="s">
        <v>15</v>
      </c>
      <c r="C13" s="74"/>
      <c r="D13" s="74"/>
      <c r="E13" s="74"/>
      <c r="F13" s="74"/>
      <c r="G13" s="74"/>
      <c r="H13" s="74"/>
      <c r="I13" s="74"/>
      <c r="J13" s="74"/>
      <c r="K13" s="74"/>
      <c r="L13" s="74"/>
      <c r="M13" s="84"/>
    </row>
    <row r="14" spans="1:13" ht="13.5" thickBot="1">
      <c r="A14" s="39">
        <v>1</v>
      </c>
      <c r="B14" s="40">
        <v>2</v>
      </c>
      <c r="C14" s="41">
        <v>3</v>
      </c>
      <c r="D14" s="41">
        <v>4</v>
      </c>
      <c r="E14" s="41">
        <v>5</v>
      </c>
      <c r="F14" s="41">
        <v>6</v>
      </c>
      <c r="G14" s="41">
        <v>7</v>
      </c>
      <c r="H14" s="41">
        <v>8</v>
      </c>
      <c r="I14" s="41">
        <v>9</v>
      </c>
      <c r="J14" s="41">
        <v>10</v>
      </c>
      <c r="K14" s="41">
        <v>11</v>
      </c>
      <c r="L14" s="41">
        <v>12</v>
      </c>
      <c r="M14" s="45" t="s">
        <v>153</v>
      </c>
    </row>
    <row r="15" spans="1:14" ht="12.75">
      <c r="A15" s="46" t="s">
        <v>45</v>
      </c>
      <c r="B15" s="47" t="s">
        <v>16</v>
      </c>
      <c r="C15" s="48">
        <f>C16+C18+C26+C32+C35+C38+C40+C42</f>
        <v>16272934</v>
      </c>
      <c r="D15" s="48">
        <f>D16+D18+D26+D32+D35+D38+D40+D42</f>
        <v>10151990</v>
      </c>
      <c r="E15" s="48">
        <f>E16+E18+E26+E32+E35+E38+E40+E42</f>
        <v>1945174</v>
      </c>
      <c r="F15" s="48">
        <f>F16+F18+F26+F32+F35+F38+F40+F42</f>
        <v>0</v>
      </c>
      <c r="G15" s="48">
        <f>G16+G18+G26+G32+G35+G38+G40+G42</f>
        <v>0</v>
      </c>
      <c r="H15" s="48">
        <f>H16+H18+H26+H32+H35+H38+H40+H42</f>
        <v>0</v>
      </c>
      <c r="I15" s="48">
        <f>I16+I18+I26+I32+I35+I38+I40+I42</f>
        <v>0</v>
      </c>
      <c r="J15" s="48">
        <f>J16+J18+J26+J32+J35+J38+J40+J42</f>
        <v>0</v>
      </c>
      <c r="K15" s="48">
        <f>K16+K18+K26+K32+K35+K38+K40+K42</f>
        <v>0</v>
      </c>
      <c r="L15" s="48">
        <f>L16+L18+L26+L32+L35+L38+L40+L42</f>
        <v>0</v>
      </c>
      <c r="M15" s="49">
        <f>C15+F15</f>
        <v>16272934</v>
      </c>
      <c r="N15" s="15">
        <f>M15-C15</f>
        <v>0</v>
      </c>
    </row>
    <row r="16" spans="1:14" ht="12.75">
      <c r="A16" s="59" t="s">
        <v>17</v>
      </c>
      <c r="B16" s="7" t="s">
        <v>18</v>
      </c>
      <c r="C16" s="28">
        <f>C17</f>
        <v>1487917</v>
      </c>
      <c r="D16" s="28">
        <f aca="true" t="shared" si="0" ref="D16:L16">D17</f>
        <v>1193991</v>
      </c>
      <c r="E16" s="28">
        <f t="shared" si="0"/>
        <v>150504</v>
      </c>
      <c r="F16" s="28">
        <f t="shared" si="0"/>
        <v>0</v>
      </c>
      <c r="G16" s="28">
        <f t="shared" si="0"/>
        <v>0</v>
      </c>
      <c r="H16" s="28">
        <f t="shared" si="0"/>
        <v>0</v>
      </c>
      <c r="I16" s="28">
        <f t="shared" si="0"/>
        <v>0</v>
      </c>
      <c r="J16" s="28">
        <f t="shared" si="0"/>
        <v>0</v>
      </c>
      <c r="K16" s="28">
        <f t="shared" si="0"/>
        <v>0</v>
      </c>
      <c r="L16" s="28">
        <f t="shared" si="0"/>
        <v>0</v>
      </c>
      <c r="M16" s="28">
        <f aca="true" t="shared" si="1" ref="M16:M74">C16+F16</f>
        <v>1487917</v>
      </c>
      <c r="N16" s="15">
        <f aca="true" t="shared" si="2" ref="N16:N83">M16-C16</f>
        <v>0</v>
      </c>
    </row>
    <row r="17" spans="1:14" ht="12.75">
      <c r="A17" s="56" t="s">
        <v>19</v>
      </c>
      <c r="B17" s="8" t="s">
        <v>20</v>
      </c>
      <c r="C17" s="43">
        <v>1487917</v>
      </c>
      <c r="D17" s="43">
        <v>1193991</v>
      </c>
      <c r="E17" s="43">
        <v>150504</v>
      </c>
      <c r="F17" s="32"/>
      <c r="G17" s="33"/>
      <c r="H17" s="33"/>
      <c r="I17" s="33"/>
      <c r="J17" s="33"/>
      <c r="K17" s="33"/>
      <c r="L17" s="33"/>
      <c r="M17" s="28">
        <f t="shared" si="1"/>
        <v>1487917</v>
      </c>
      <c r="N17" s="15">
        <f t="shared" si="2"/>
        <v>0</v>
      </c>
    </row>
    <row r="18" spans="1:14" ht="12.75">
      <c r="A18" s="59" t="s">
        <v>21</v>
      </c>
      <c r="B18" s="7" t="s">
        <v>22</v>
      </c>
      <c r="C18" s="28">
        <f>C19+C22+C25</f>
        <v>12061881</v>
      </c>
      <c r="D18" s="28">
        <f aca="true" t="shared" si="3" ref="D18:L18">D19+D22+D25</f>
        <v>8882704</v>
      </c>
      <c r="E18" s="28">
        <f t="shared" si="3"/>
        <v>1788390</v>
      </c>
      <c r="F18" s="28">
        <f t="shared" si="3"/>
        <v>0</v>
      </c>
      <c r="G18" s="28">
        <f t="shared" si="3"/>
        <v>0</v>
      </c>
      <c r="H18" s="28">
        <f t="shared" si="3"/>
        <v>0</v>
      </c>
      <c r="I18" s="28">
        <f t="shared" si="3"/>
        <v>0</v>
      </c>
      <c r="J18" s="28">
        <f t="shared" si="3"/>
        <v>0</v>
      </c>
      <c r="K18" s="28">
        <f t="shared" si="3"/>
        <v>0</v>
      </c>
      <c r="L18" s="28">
        <f t="shared" si="3"/>
        <v>0</v>
      </c>
      <c r="M18" s="28">
        <f t="shared" si="1"/>
        <v>12061881</v>
      </c>
      <c r="N18" s="15">
        <f t="shared" si="2"/>
        <v>0</v>
      </c>
    </row>
    <row r="19" spans="1:14" ht="12.75">
      <c r="A19" s="57" t="s">
        <v>186</v>
      </c>
      <c r="B19" s="86" t="s">
        <v>185</v>
      </c>
      <c r="C19" s="28">
        <f>C20+C21</f>
        <v>10080794</v>
      </c>
      <c r="D19" s="28">
        <f aca="true" t="shared" si="4" ref="D19:L19">D20+D21</f>
        <v>7450154</v>
      </c>
      <c r="E19" s="28">
        <f t="shared" si="4"/>
        <v>1612673</v>
      </c>
      <c r="F19" s="28">
        <f t="shared" si="4"/>
        <v>0</v>
      </c>
      <c r="G19" s="28">
        <f t="shared" si="4"/>
        <v>0</v>
      </c>
      <c r="H19" s="28">
        <f t="shared" si="4"/>
        <v>0</v>
      </c>
      <c r="I19" s="28">
        <f t="shared" si="4"/>
        <v>0</v>
      </c>
      <c r="J19" s="28">
        <f t="shared" si="4"/>
        <v>0</v>
      </c>
      <c r="K19" s="28">
        <f t="shared" si="4"/>
        <v>0</v>
      </c>
      <c r="L19" s="28">
        <f t="shared" si="4"/>
        <v>0</v>
      </c>
      <c r="M19" s="28">
        <f t="shared" si="1"/>
        <v>10080794</v>
      </c>
      <c r="N19" s="15"/>
    </row>
    <row r="20" spans="1:14" ht="12.75">
      <c r="A20" s="59"/>
      <c r="B20" s="42" t="s">
        <v>173</v>
      </c>
      <c r="C20" s="33">
        <v>9490101</v>
      </c>
      <c r="D20" s="33">
        <v>7450154</v>
      </c>
      <c r="E20" s="33">
        <v>1562675</v>
      </c>
      <c r="F20" s="28"/>
      <c r="G20" s="28"/>
      <c r="H20" s="28"/>
      <c r="I20" s="28"/>
      <c r="J20" s="28"/>
      <c r="K20" s="28"/>
      <c r="L20" s="28"/>
      <c r="M20" s="28">
        <f t="shared" si="1"/>
        <v>9490101</v>
      </c>
      <c r="N20" s="15"/>
    </row>
    <row r="21" spans="1:14" ht="12.75">
      <c r="A21" s="59"/>
      <c r="B21" s="42" t="s">
        <v>174</v>
      </c>
      <c r="C21" s="33">
        <v>590693</v>
      </c>
      <c r="D21" s="33"/>
      <c r="E21" s="33">
        <v>49998</v>
      </c>
      <c r="F21" s="28"/>
      <c r="G21" s="28"/>
      <c r="H21" s="28"/>
      <c r="I21" s="28"/>
      <c r="J21" s="28"/>
      <c r="K21" s="28"/>
      <c r="L21" s="28"/>
      <c r="M21" s="28">
        <f t="shared" si="1"/>
        <v>590693</v>
      </c>
      <c r="N21" s="15"/>
    </row>
    <row r="22" spans="1:14" ht="12.75">
      <c r="A22" s="62" t="s">
        <v>155</v>
      </c>
      <c r="B22" s="34" t="s">
        <v>154</v>
      </c>
      <c r="C22" s="44">
        <f>C23+C24</f>
        <v>1881088</v>
      </c>
      <c r="D22" s="44">
        <f aca="true" t="shared" si="5" ref="D22:L22">D23+D24</f>
        <v>1432550</v>
      </c>
      <c r="E22" s="44">
        <f t="shared" si="5"/>
        <v>175717</v>
      </c>
      <c r="F22" s="44">
        <f t="shared" si="5"/>
        <v>0</v>
      </c>
      <c r="G22" s="44">
        <f t="shared" si="5"/>
        <v>0</v>
      </c>
      <c r="H22" s="44">
        <f t="shared" si="5"/>
        <v>0</v>
      </c>
      <c r="I22" s="44">
        <f t="shared" si="5"/>
        <v>0</v>
      </c>
      <c r="J22" s="44">
        <f t="shared" si="5"/>
        <v>0</v>
      </c>
      <c r="K22" s="44">
        <f t="shared" si="5"/>
        <v>0</v>
      </c>
      <c r="L22" s="44">
        <f t="shared" si="5"/>
        <v>0</v>
      </c>
      <c r="M22" s="28">
        <f t="shared" si="1"/>
        <v>1881088</v>
      </c>
      <c r="N22" s="15">
        <f t="shared" si="2"/>
        <v>0</v>
      </c>
    </row>
    <row r="23" spans="1:14" ht="12.75">
      <c r="A23" s="62"/>
      <c r="B23" s="42" t="s">
        <v>173</v>
      </c>
      <c r="C23" s="44">
        <v>1804551</v>
      </c>
      <c r="D23" s="31">
        <v>1432550</v>
      </c>
      <c r="E23" s="31">
        <v>157610</v>
      </c>
      <c r="F23" s="28"/>
      <c r="G23" s="33"/>
      <c r="H23" s="33"/>
      <c r="I23" s="33"/>
      <c r="J23" s="33"/>
      <c r="K23" s="33"/>
      <c r="L23" s="33"/>
      <c r="M23" s="28">
        <f t="shared" si="1"/>
        <v>1804551</v>
      </c>
      <c r="N23" s="15">
        <f t="shared" si="2"/>
        <v>0</v>
      </c>
    </row>
    <row r="24" spans="1:14" ht="12.75">
      <c r="A24" s="62"/>
      <c r="B24" s="42" t="s">
        <v>174</v>
      </c>
      <c r="C24" s="44">
        <v>76537</v>
      </c>
      <c r="D24" s="31"/>
      <c r="E24" s="31">
        <v>18107</v>
      </c>
      <c r="F24" s="28"/>
      <c r="G24" s="33"/>
      <c r="H24" s="33"/>
      <c r="I24" s="33"/>
      <c r="J24" s="33"/>
      <c r="K24" s="33"/>
      <c r="L24" s="33"/>
      <c r="M24" s="28">
        <f t="shared" si="1"/>
        <v>76537</v>
      </c>
      <c r="N24" s="15">
        <f t="shared" si="2"/>
        <v>0</v>
      </c>
    </row>
    <row r="25" spans="1:14" ht="12.75">
      <c r="A25" s="62" t="s">
        <v>188</v>
      </c>
      <c r="B25" s="51" t="s">
        <v>187</v>
      </c>
      <c r="C25" s="44">
        <v>99999</v>
      </c>
      <c r="D25" s="31"/>
      <c r="E25" s="31"/>
      <c r="F25" s="28"/>
      <c r="G25" s="33"/>
      <c r="H25" s="33"/>
      <c r="I25" s="33"/>
      <c r="J25" s="33"/>
      <c r="K25" s="33"/>
      <c r="L25" s="33"/>
      <c r="M25" s="28">
        <f t="shared" si="1"/>
        <v>99999</v>
      </c>
      <c r="N25" s="15"/>
    </row>
    <row r="26" spans="1:14" ht="12.75">
      <c r="A26" s="59" t="s">
        <v>23</v>
      </c>
      <c r="B26" s="7" t="s">
        <v>24</v>
      </c>
      <c r="C26" s="28">
        <f>SUM(C27:C31)</f>
        <v>193030</v>
      </c>
      <c r="D26" s="28">
        <f aca="true" t="shared" si="6" ref="D26:L26">SUM(D27:D31)</f>
        <v>75295</v>
      </c>
      <c r="E26" s="28">
        <f t="shared" si="6"/>
        <v>6280</v>
      </c>
      <c r="F26" s="28">
        <f t="shared" si="6"/>
        <v>0</v>
      </c>
      <c r="G26" s="28">
        <f t="shared" si="6"/>
        <v>0</v>
      </c>
      <c r="H26" s="28">
        <f t="shared" si="6"/>
        <v>0</v>
      </c>
      <c r="I26" s="28">
        <f t="shared" si="6"/>
        <v>0</v>
      </c>
      <c r="J26" s="28">
        <f t="shared" si="6"/>
        <v>0</v>
      </c>
      <c r="K26" s="28">
        <f t="shared" si="6"/>
        <v>0</v>
      </c>
      <c r="L26" s="28">
        <f t="shared" si="6"/>
        <v>0</v>
      </c>
      <c r="M26" s="28">
        <f t="shared" si="1"/>
        <v>193030</v>
      </c>
      <c r="N26" s="15">
        <f t="shared" si="2"/>
        <v>0</v>
      </c>
    </row>
    <row r="27" spans="1:14" ht="12.75">
      <c r="A27" s="56" t="s">
        <v>25</v>
      </c>
      <c r="B27" s="8" t="s">
        <v>26</v>
      </c>
      <c r="C27" s="43">
        <v>72500</v>
      </c>
      <c r="D27" s="33"/>
      <c r="E27" s="33"/>
      <c r="F27" s="28"/>
      <c r="G27" s="33"/>
      <c r="H27" s="33"/>
      <c r="I27" s="33"/>
      <c r="J27" s="33"/>
      <c r="K27" s="33"/>
      <c r="L27" s="33"/>
      <c r="M27" s="28">
        <f t="shared" si="1"/>
        <v>72500</v>
      </c>
      <c r="N27" s="15">
        <f t="shared" si="2"/>
        <v>0</v>
      </c>
    </row>
    <row r="28" spans="1:14" ht="12.75">
      <c r="A28" s="56" t="s">
        <v>27</v>
      </c>
      <c r="B28" s="8" t="s">
        <v>28</v>
      </c>
      <c r="C28" s="43">
        <v>36900</v>
      </c>
      <c r="D28" s="33"/>
      <c r="E28" s="33"/>
      <c r="F28" s="28"/>
      <c r="G28" s="33"/>
      <c r="H28" s="33"/>
      <c r="I28" s="33"/>
      <c r="J28" s="33"/>
      <c r="K28" s="33"/>
      <c r="L28" s="33"/>
      <c r="M28" s="28">
        <f t="shared" si="1"/>
        <v>36900</v>
      </c>
      <c r="N28" s="15">
        <f t="shared" si="2"/>
        <v>0</v>
      </c>
    </row>
    <row r="29" spans="1:14" ht="12.75">
      <c r="A29" s="56" t="s">
        <v>29</v>
      </c>
      <c r="B29" s="8" t="s">
        <v>30</v>
      </c>
      <c r="C29" s="43">
        <v>500</v>
      </c>
      <c r="D29" s="33"/>
      <c r="E29" s="33"/>
      <c r="F29" s="28"/>
      <c r="G29" s="33"/>
      <c r="H29" s="33"/>
      <c r="I29" s="33"/>
      <c r="J29" s="33"/>
      <c r="K29" s="33"/>
      <c r="L29" s="33"/>
      <c r="M29" s="28">
        <f t="shared" si="1"/>
        <v>500</v>
      </c>
      <c r="N29" s="15">
        <f t="shared" si="2"/>
        <v>0</v>
      </c>
    </row>
    <row r="30" spans="1:14" ht="25.5">
      <c r="A30" s="56" t="s">
        <v>31</v>
      </c>
      <c r="B30" s="8" t="s">
        <v>32</v>
      </c>
      <c r="C30" s="43">
        <v>82630</v>
      </c>
      <c r="D30" s="43">
        <v>75295</v>
      </c>
      <c r="E30" s="43">
        <v>6280</v>
      </c>
      <c r="F30" s="28"/>
      <c r="G30" s="33"/>
      <c r="H30" s="33"/>
      <c r="I30" s="33"/>
      <c r="J30" s="33"/>
      <c r="K30" s="33"/>
      <c r="L30" s="33"/>
      <c r="M30" s="28">
        <f t="shared" si="1"/>
        <v>82630</v>
      </c>
      <c r="N30" s="15">
        <f t="shared" si="2"/>
        <v>0</v>
      </c>
    </row>
    <row r="31" spans="1:14" ht="25.5">
      <c r="A31" s="56" t="s">
        <v>171</v>
      </c>
      <c r="B31" s="8" t="s">
        <v>170</v>
      </c>
      <c r="C31" s="43">
        <v>500</v>
      </c>
      <c r="D31" s="31"/>
      <c r="E31" s="31"/>
      <c r="F31" s="28"/>
      <c r="G31" s="33"/>
      <c r="H31" s="33"/>
      <c r="I31" s="33"/>
      <c r="J31" s="33"/>
      <c r="K31" s="33"/>
      <c r="L31" s="33"/>
      <c r="M31" s="28">
        <f t="shared" si="1"/>
        <v>500</v>
      </c>
      <c r="N31" s="15">
        <f t="shared" si="2"/>
        <v>0</v>
      </c>
    </row>
    <row r="32" spans="1:14" ht="12.75">
      <c r="A32" s="59">
        <v>100000</v>
      </c>
      <c r="B32" s="7" t="s">
        <v>33</v>
      </c>
      <c r="C32" s="28">
        <f>C33+C34</f>
        <v>1680000</v>
      </c>
      <c r="D32" s="28">
        <f aca="true" t="shared" si="7" ref="D32:L32">D33+D34</f>
        <v>0</v>
      </c>
      <c r="E32" s="28">
        <f t="shared" si="7"/>
        <v>0</v>
      </c>
      <c r="F32" s="28">
        <f t="shared" si="7"/>
        <v>0</v>
      </c>
      <c r="G32" s="28">
        <f t="shared" si="7"/>
        <v>0</v>
      </c>
      <c r="H32" s="28">
        <f t="shared" si="7"/>
        <v>0</v>
      </c>
      <c r="I32" s="28">
        <f t="shared" si="7"/>
        <v>0</v>
      </c>
      <c r="J32" s="28">
        <f t="shared" si="7"/>
        <v>0</v>
      </c>
      <c r="K32" s="28">
        <f t="shared" si="7"/>
        <v>0</v>
      </c>
      <c r="L32" s="28">
        <f t="shared" si="7"/>
        <v>0</v>
      </c>
      <c r="M32" s="28">
        <f t="shared" si="1"/>
        <v>1680000</v>
      </c>
      <c r="N32" s="15">
        <f t="shared" si="2"/>
        <v>0</v>
      </c>
    </row>
    <row r="33" spans="1:14" ht="12.75">
      <c r="A33" s="56">
        <v>100203</v>
      </c>
      <c r="B33" s="8" t="s">
        <v>34</v>
      </c>
      <c r="C33" s="43">
        <v>1675000</v>
      </c>
      <c r="D33" s="33"/>
      <c r="E33" s="33"/>
      <c r="F33" s="28"/>
      <c r="G33" s="33"/>
      <c r="H33" s="33"/>
      <c r="I33" s="33"/>
      <c r="J33" s="33"/>
      <c r="K33" s="33"/>
      <c r="L33" s="33"/>
      <c r="M33" s="28">
        <f t="shared" si="1"/>
        <v>1675000</v>
      </c>
      <c r="N33" s="15">
        <f t="shared" si="2"/>
        <v>0</v>
      </c>
    </row>
    <row r="34" spans="1:14" ht="38.25">
      <c r="A34" s="56" t="s">
        <v>172</v>
      </c>
      <c r="B34" s="8" t="s">
        <v>181</v>
      </c>
      <c r="C34" s="43">
        <v>5000</v>
      </c>
      <c r="D34" s="33"/>
      <c r="E34" s="33"/>
      <c r="F34" s="28"/>
      <c r="G34" s="33"/>
      <c r="H34" s="33"/>
      <c r="I34" s="33"/>
      <c r="J34" s="33"/>
      <c r="K34" s="33"/>
      <c r="L34" s="33"/>
      <c r="M34" s="28">
        <f t="shared" si="1"/>
        <v>5000</v>
      </c>
      <c r="N34" s="15">
        <f t="shared" si="2"/>
        <v>0</v>
      </c>
    </row>
    <row r="35" spans="1:14" ht="12.75">
      <c r="A35" s="59">
        <v>120000</v>
      </c>
      <c r="B35" s="7" t="s">
        <v>35</v>
      </c>
      <c r="C35" s="28">
        <f>C36+C37</f>
        <v>83231</v>
      </c>
      <c r="D35" s="28">
        <f aca="true" t="shared" si="8" ref="D35:L35">D36+D37</f>
        <v>0</v>
      </c>
      <c r="E35" s="28">
        <f t="shared" si="8"/>
        <v>0</v>
      </c>
      <c r="F35" s="28">
        <f t="shared" si="8"/>
        <v>0</v>
      </c>
      <c r="G35" s="28">
        <f t="shared" si="8"/>
        <v>0</v>
      </c>
      <c r="H35" s="28">
        <f t="shared" si="8"/>
        <v>0</v>
      </c>
      <c r="I35" s="28">
        <f t="shared" si="8"/>
        <v>0</v>
      </c>
      <c r="J35" s="28">
        <f t="shared" si="8"/>
        <v>0</v>
      </c>
      <c r="K35" s="28">
        <f t="shared" si="8"/>
        <v>0</v>
      </c>
      <c r="L35" s="28">
        <f t="shared" si="8"/>
        <v>0</v>
      </c>
      <c r="M35" s="28">
        <f t="shared" si="1"/>
        <v>83231</v>
      </c>
      <c r="N35" s="15">
        <f t="shared" si="2"/>
        <v>0</v>
      </c>
    </row>
    <row r="36" spans="1:14" ht="12.75">
      <c r="A36" s="56">
        <v>120100</v>
      </c>
      <c r="B36" s="8" t="s">
        <v>36</v>
      </c>
      <c r="C36" s="43">
        <v>33731</v>
      </c>
      <c r="D36" s="33"/>
      <c r="E36" s="33"/>
      <c r="F36" s="28"/>
      <c r="G36" s="33"/>
      <c r="H36" s="33"/>
      <c r="I36" s="33"/>
      <c r="J36" s="33"/>
      <c r="K36" s="33"/>
      <c r="L36" s="33"/>
      <c r="M36" s="28">
        <f t="shared" si="1"/>
        <v>33731</v>
      </c>
      <c r="N36" s="15">
        <f t="shared" si="2"/>
        <v>0</v>
      </c>
    </row>
    <row r="37" spans="1:14" ht="12.75">
      <c r="A37" s="56">
        <v>120201</v>
      </c>
      <c r="B37" s="8" t="s">
        <v>37</v>
      </c>
      <c r="C37" s="43">
        <v>49500</v>
      </c>
      <c r="D37" s="33"/>
      <c r="E37" s="33"/>
      <c r="F37" s="28"/>
      <c r="G37" s="33"/>
      <c r="H37" s="33"/>
      <c r="I37" s="33"/>
      <c r="J37" s="33"/>
      <c r="K37" s="33"/>
      <c r="L37" s="33"/>
      <c r="M37" s="28">
        <f t="shared" si="1"/>
        <v>49500</v>
      </c>
      <c r="N37" s="15">
        <f t="shared" si="2"/>
        <v>0</v>
      </c>
    </row>
    <row r="38" spans="1:14" ht="25.5">
      <c r="A38" s="59" t="s">
        <v>38</v>
      </c>
      <c r="B38" s="7" t="s">
        <v>39</v>
      </c>
      <c r="C38" s="28">
        <f>C39</f>
        <v>54745</v>
      </c>
      <c r="D38" s="28">
        <f aca="true" t="shared" si="9" ref="D38:L38">D39</f>
        <v>0</v>
      </c>
      <c r="E38" s="28">
        <f t="shared" si="9"/>
        <v>0</v>
      </c>
      <c r="F38" s="28">
        <f t="shared" si="9"/>
        <v>0</v>
      </c>
      <c r="G38" s="28">
        <f t="shared" si="9"/>
        <v>0</v>
      </c>
      <c r="H38" s="28">
        <f t="shared" si="9"/>
        <v>0</v>
      </c>
      <c r="I38" s="28">
        <f t="shared" si="9"/>
        <v>0</v>
      </c>
      <c r="J38" s="28">
        <f t="shared" si="9"/>
        <v>0</v>
      </c>
      <c r="K38" s="28">
        <f t="shared" si="9"/>
        <v>0</v>
      </c>
      <c r="L38" s="28">
        <f t="shared" si="9"/>
        <v>0</v>
      </c>
      <c r="M38" s="28">
        <f t="shared" si="1"/>
        <v>54745</v>
      </c>
      <c r="N38" s="15">
        <f t="shared" si="2"/>
        <v>0</v>
      </c>
    </row>
    <row r="39" spans="1:14" ht="12.75">
      <c r="A39" s="56" t="s">
        <v>40</v>
      </c>
      <c r="B39" s="16" t="s">
        <v>41</v>
      </c>
      <c r="C39" s="43">
        <v>54745</v>
      </c>
      <c r="D39" s="33"/>
      <c r="E39" s="33"/>
      <c r="F39" s="32"/>
      <c r="G39" s="33"/>
      <c r="H39" s="33"/>
      <c r="I39" s="33"/>
      <c r="J39" s="33"/>
      <c r="K39" s="33"/>
      <c r="L39" s="33"/>
      <c r="M39" s="28">
        <f t="shared" si="1"/>
        <v>54745</v>
      </c>
      <c r="N39" s="15">
        <f t="shared" si="2"/>
        <v>0</v>
      </c>
    </row>
    <row r="40" spans="1:14" ht="26.25" customHeight="1">
      <c r="A40" s="63">
        <v>170000</v>
      </c>
      <c r="B40" s="50" t="s">
        <v>42</v>
      </c>
      <c r="C40" s="43">
        <f>C41</f>
        <v>546335</v>
      </c>
      <c r="D40" s="43">
        <f aca="true" t="shared" si="10" ref="D40:L40">D41</f>
        <v>0</v>
      </c>
      <c r="E40" s="43">
        <f t="shared" si="10"/>
        <v>0</v>
      </c>
      <c r="F40" s="43">
        <f t="shared" si="10"/>
        <v>0</v>
      </c>
      <c r="G40" s="43">
        <f t="shared" si="10"/>
        <v>0</v>
      </c>
      <c r="H40" s="43">
        <f t="shared" si="10"/>
        <v>0</v>
      </c>
      <c r="I40" s="43">
        <f t="shared" si="10"/>
        <v>0</v>
      </c>
      <c r="J40" s="43">
        <f t="shared" si="10"/>
        <v>0</v>
      </c>
      <c r="K40" s="43">
        <f t="shared" si="10"/>
        <v>0</v>
      </c>
      <c r="L40" s="43">
        <f t="shared" si="10"/>
        <v>0</v>
      </c>
      <c r="M40" s="28">
        <f t="shared" si="1"/>
        <v>546335</v>
      </c>
      <c r="N40" s="15">
        <f t="shared" si="2"/>
        <v>0</v>
      </c>
    </row>
    <row r="41" spans="1:14" ht="25.5">
      <c r="A41" s="64">
        <v>170703</v>
      </c>
      <c r="B41" s="51" t="s">
        <v>176</v>
      </c>
      <c r="C41" s="43">
        <v>546335</v>
      </c>
      <c r="D41" s="33"/>
      <c r="E41" s="33"/>
      <c r="F41" s="32"/>
      <c r="G41" s="33"/>
      <c r="H41" s="33"/>
      <c r="I41" s="33"/>
      <c r="J41" s="33"/>
      <c r="K41" s="33"/>
      <c r="L41" s="33"/>
      <c r="M41" s="28">
        <f t="shared" si="1"/>
        <v>546335</v>
      </c>
      <c r="N41" s="15">
        <f t="shared" si="2"/>
        <v>0</v>
      </c>
    </row>
    <row r="42" spans="1:14" ht="12.75">
      <c r="A42" s="59">
        <v>250000</v>
      </c>
      <c r="B42" s="7" t="s">
        <v>43</v>
      </c>
      <c r="C42" s="28">
        <f>C43</f>
        <v>165795</v>
      </c>
      <c r="D42" s="28">
        <f aca="true" t="shared" si="11" ref="D42:L42">D43</f>
        <v>0</v>
      </c>
      <c r="E42" s="28">
        <f t="shared" si="11"/>
        <v>0</v>
      </c>
      <c r="F42" s="28">
        <f t="shared" si="11"/>
        <v>0</v>
      </c>
      <c r="G42" s="28">
        <f t="shared" si="11"/>
        <v>0</v>
      </c>
      <c r="H42" s="28">
        <f t="shared" si="11"/>
        <v>0</v>
      </c>
      <c r="I42" s="28">
        <f t="shared" si="11"/>
        <v>0</v>
      </c>
      <c r="J42" s="28">
        <f t="shared" si="11"/>
        <v>0</v>
      </c>
      <c r="K42" s="28">
        <f t="shared" si="11"/>
        <v>0</v>
      </c>
      <c r="L42" s="28">
        <f t="shared" si="11"/>
        <v>0</v>
      </c>
      <c r="M42" s="28">
        <f t="shared" si="1"/>
        <v>165795</v>
      </c>
      <c r="N42" s="15">
        <f t="shared" si="2"/>
        <v>0</v>
      </c>
    </row>
    <row r="43" spans="1:14" ht="12.75">
      <c r="A43" s="56">
        <v>250404</v>
      </c>
      <c r="B43" s="8" t="s">
        <v>44</v>
      </c>
      <c r="C43" s="43">
        <v>165795</v>
      </c>
      <c r="D43" s="33"/>
      <c r="E43" s="33"/>
      <c r="F43" s="28"/>
      <c r="G43" s="33"/>
      <c r="H43" s="33"/>
      <c r="I43" s="33"/>
      <c r="J43" s="33"/>
      <c r="K43" s="33"/>
      <c r="L43" s="33"/>
      <c r="M43" s="28">
        <f t="shared" si="1"/>
        <v>165795</v>
      </c>
      <c r="N43" s="15">
        <f t="shared" si="2"/>
        <v>0</v>
      </c>
    </row>
    <row r="44" spans="1:14" ht="12.75">
      <c r="A44" s="59" t="s">
        <v>130</v>
      </c>
      <c r="B44" s="7" t="s">
        <v>117</v>
      </c>
      <c r="C44" s="28">
        <f>C45+C47+C56</f>
        <v>22697841</v>
      </c>
      <c r="D44" s="28">
        <f aca="true" t="shared" si="12" ref="D44:L44">D45+D47+D56</f>
        <v>16690390</v>
      </c>
      <c r="E44" s="28">
        <f t="shared" si="12"/>
        <v>4396616</v>
      </c>
      <c r="F44" s="28">
        <f t="shared" si="12"/>
        <v>0</v>
      </c>
      <c r="G44" s="28">
        <f t="shared" si="12"/>
        <v>0</v>
      </c>
      <c r="H44" s="28">
        <f t="shared" si="12"/>
        <v>0</v>
      </c>
      <c r="I44" s="28">
        <f t="shared" si="12"/>
        <v>0</v>
      </c>
      <c r="J44" s="28">
        <f t="shared" si="12"/>
        <v>0</v>
      </c>
      <c r="K44" s="28">
        <f t="shared" si="12"/>
        <v>0</v>
      </c>
      <c r="L44" s="28">
        <f t="shared" si="12"/>
        <v>0</v>
      </c>
      <c r="M44" s="28">
        <f t="shared" si="1"/>
        <v>22697841</v>
      </c>
      <c r="N44" s="15">
        <f t="shared" si="2"/>
        <v>0</v>
      </c>
    </row>
    <row r="45" spans="1:14" ht="12.75">
      <c r="A45" s="59" t="s">
        <v>17</v>
      </c>
      <c r="B45" s="7" t="s">
        <v>18</v>
      </c>
      <c r="C45" s="28">
        <f>C46</f>
        <v>127470</v>
      </c>
      <c r="D45" s="28">
        <f aca="true" t="shared" si="13" ref="D45:L45">D46</f>
        <v>104928</v>
      </c>
      <c r="E45" s="28">
        <f t="shared" si="13"/>
        <v>11780</v>
      </c>
      <c r="F45" s="28">
        <f t="shared" si="13"/>
        <v>0</v>
      </c>
      <c r="G45" s="28">
        <f t="shared" si="13"/>
        <v>0</v>
      </c>
      <c r="H45" s="28">
        <f t="shared" si="13"/>
        <v>0</v>
      </c>
      <c r="I45" s="28">
        <f t="shared" si="13"/>
        <v>0</v>
      </c>
      <c r="J45" s="28">
        <f t="shared" si="13"/>
        <v>0</v>
      </c>
      <c r="K45" s="28">
        <f t="shared" si="13"/>
        <v>0</v>
      </c>
      <c r="L45" s="28">
        <f t="shared" si="13"/>
        <v>0</v>
      </c>
      <c r="M45" s="28">
        <f t="shared" si="1"/>
        <v>127470</v>
      </c>
      <c r="N45" s="15">
        <f t="shared" si="2"/>
        <v>0</v>
      </c>
    </row>
    <row r="46" spans="1:14" ht="12.75">
      <c r="A46" s="56" t="s">
        <v>19</v>
      </c>
      <c r="B46" s="8" t="s">
        <v>20</v>
      </c>
      <c r="C46" s="43">
        <v>127470</v>
      </c>
      <c r="D46" s="43">
        <v>104928</v>
      </c>
      <c r="E46" s="43">
        <v>11780</v>
      </c>
      <c r="F46" s="28"/>
      <c r="G46" s="33"/>
      <c r="H46" s="33"/>
      <c r="I46" s="33"/>
      <c r="J46" s="33"/>
      <c r="K46" s="33"/>
      <c r="L46" s="33"/>
      <c r="M46" s="28">
        <f t="shared" si="1"/>
        <v>127470</v>
      </c>
      <c r="N46" s="15">
        <f t="shared" si="2"/>
        <v>0</v>
      </c>
    </row>
    <row r="47" spans="1:14" ht="12.75">
      <c r="A47" s="59" t="s">
        <v>56</v>
      </c>
      <c r="B47" s="7" t="s">
        <v>57</v>
      </c>
      <c r="C47" s="28">
        <f>C48+C49+C52+C53+C54+C55</f>
        <v>22260481</v>
      </c>
      <c r="D47" s="28">
        <f aca="true" t="shared" si="14" ref="D47:L47">D48+D49+D52+D53+D54+D55</f>
        <v>16354509</v>
      </c>
      <c r="E47" s="28">
        <f t="shared" si="14"/>
        <v>4308535</v>
      </c>
      <c r="F47" s="28">
        <f t="shared" si="14"/>
        <v>0</v>
      </c>
      <c r="G47" s="28">
        <f t="shared" si="14"/>
        <v>0</v>
      </c>
      <c r="H47" s="28">
        <f t="shared" si="14"/>
        <v>0</v>
      </c>
      <c r="I47" s="28">
        <f t="shared" si="14"/>
        <v>0</v>
      </c>
      <c r="J47" s="28">
        <f t="shared" si="14"/>
        <v>0</v>
      </c>
      <c r="K47" s="28">
        <f t="shared" si="14"/>
        <v>0</v>
      </c>
      <c r="L47" s="28">
        <f t="shared" si="14"/>
        <v>0</v>
      </c>
      <c r="M47" s="28">
        <f t="shared" si="1"/>
        <v>22260481</v>
      </c>
      <c r="N47" s="15">
        <f t="shared" si="2"/>
        <v>0</v>
      </c>
    </row>
    <row r="48" spans="1:14" ht="12.75">
      <c r="A48" s="56" t="s">
        <v>118</v>
      </c>
      <c r="B48" s="8" t="s">
        <v>119</v>
      </c>
      <c r="C48" s="43">
        <v>7443261</v>
      </c>
      <c r="D48" s="43">
        <v>5397398</v>
      </c>
      <c r="E48" s="43">
        <v>1541601</v>
      </c>
      <c r="F48" s="32"/>
      <c r="G48" s="33"/>
      <c r="H48" s="33"/>
      <c r="I48" s="33"/>
      <c r="J48" s="33"/>
      <c r="K48" s="33"/>
      <c r="L48" s="33"/>
      <c r="M48" s="28">
        <f t="shared" si="1"/>
        <v>7443261</v>
      </c>
      <c r="N48" s="15">
        <f t="shared" si="2"/>
        <v>0</v>
      </c>
    </row>
    <row r="49" spans="1:14" ht="25.5">
      <c r="A49" s="56" t="s">
        <v>120</v>
      </c>
      <c r="B49" s="8" t="s">
        <v>121</v>
      </c>
      <c r="C49" s="30">
        <f>C50+C51</f>
        <v>13659592</v>
      </c>
      <c r="D49" s="30">
        <f aca="true" t="shared" si="15" ref="D49:L49">D50+D51</f>
        <v>10001206</v>
      </c>
      <c r="E49" s="30">
        <f t="shared" si="15"/>
        <v>2615962</v>
      </c>
      <c r="F49" s="30">
        <f t="shared" si="15"/>
        <v>0</v>
      </c>
      <c r="G49" s="30">
        <f t="shared" si="15"/>
        <v>0</v>
      </c>
      <c r="H49" s="30">
        <f t="shared" si="15"/>
        <v>0</v>
      </c>
      <c r="I49" s="30">
        <f t="shared" si="15"/>
        <v>0</v>
      </c>
      <c r="J49" s="30">
        <f t="shared" si="15"/>
        <v>0</v>
      </c>
      <c r="K49" s="30">
        <f t="shared" si="15"/>
        <v>0</v>
      </c>
      <c r="L49" s="30">
        <f t="shared" si="15"/>
        <v>0</v>
      </c>
      <c r="M49" s="28">
        <f t="shared" si="1"/>
        <v>13659592</v>
      </c>
      <c r="N49" s="15">
        <f t="shared" si="2"/>
        <v>0</v>
      </c>
    </row>
    <row r="50" spans="1:14" ht="12.75">
      <c r="A50" s="56"/>
      <c r="B50" s="42" t="s">
        <v>180</v>
      </c>
      <c r="C50" s="44">
        <v>11829000</v>
      </c>
      <c r="D50" s="31">
        <v>9188269</v>
      </c>
      <c r="E50" s="31">
        <v>2169367</v>
      </c>
      <c r="F50" s="32"/>
      <c r="G50" s="33"/>
      <c r="H50" s="33"/>
      <c r="I50" s="33"/>
      <c r="J50" s="33"/>
      <c r="K50" s="33"/>
      <c r="L50" s="33"/>
      <c r="M50" s="28">
        <f t="shared" si="1"/>
        <v>11829000</v>
      </c>
      <c r="N50" s="15">
        <f t="shared" si="2"/>
        <v>0</v>
      </c>
    </row>
    <row r="51" spans="1:14" ht="12.75">
      <c r="A51" s="56"/>
      <c r="B51" s="42" t="s">
        <v>174</v>
      </c>
      <c r="C51" s="43">
        <v>1830592</v>
      </c>
      <c r="D51" s="31">
        <v>812937</v>
      </c>
      <c r="E51" s="31">
        <v>446595</v>
      </c>
      <c r="F51" s="32"/>
      <c r="G51" s="33"/>
      <c r="H51" s="33"/>
      <c r="I51" s="33"/>
      <c r="J51" s="33"/>
      <c r="K51" s="33"/>
      <c r="L51" s="33"/>
      <c r="M51" s="28">
        <f t="shared" si="1"/>
        <v>1830592</v>
      </c>
      <c r="N51" s="15">
        <f t="shared" si="2"/>
        <v>0</v>
      </c>
    </row>
    <row r="52" spans="1:14" ht="25.5">
      <c r="A52" s="56" t="s">
        <v>122</v>
      </c>
      <c r="B52" s="8" t="s">
        <v>123</v>
      </c>
      <c r="C52" s="43">
        <v>681609</v>
      </c>
      <c r="D52" s="43">
        <v>564157</v>
      </c>
      <c r="E52" s="43">
        <v>105433</v>
      </c>
      <c r="F52" s="32"/>
      <c r="G52" s="33"/>
      <c r="H52" s="33"/>
      <c r="I52" s="33"/>
      <c r="J52" s="33"/>
      <c r="K52" s="33"/>
      <c r="L52" s="33"/>
      <c r="M52" s="28">
        <f t="shared" si="1"/>
        <v>681609</v>
      </c>
      <c r="N52" s="15">
        <f t="shared" si="2"/>
        <v>0</v>
      </c>
    </row>
    <row r="53" spans="1:14" ht="12.75">
      <c r="A53" s="56" t="s">
        <v>124</v>
      </c>
      <c r="B53" s="8" t="s">
        <v>125</v>
      </c>
      <c r="C53" s="43">
        <v>180576</v>
      </c>
      <c r="D53" s="43">
        <v>141575</v>
      </c>
      <c r="E53" s="43">
        <v>25232</v>
      </c>
      <c r="F53" s="32"/>
      <c r="G53" s="33"/>
      <c r="H53" s="33"/>
      <c r="I53" s="33"/>
      <c r="J53" s="33"/>
      <c r="K53" s="33"/>
      <c r="L53" s="33"/>
      <c r="M53" s="28">
        <f t="shared" si="1"/>
        <v>180576</v>
      </c>
      <c r="N53" s="15">
        <f t="shared" si="2"/>
        <v>0</v>
      </c>
    </row>
    <row r="54" spans="1:14" ht="25.5">
      <c r="A54" s="56" t="s">
        <v>126</v>
      </c>
      <c r="B54" s="8" t="s">
        <v>127</v>
      </c>
      <c r="C54" s="43">
        <v>285888</v>
      </c>
      <c r="D54" s="43">
        <v>250173</v>
      </c>
      <c r="E54" s="43">
        <v>20307</v>
      </c>
      <c r="F54" s="32"/>
      <c r="G54" s="33"/>
      <c r="H54" s="33"/>
      <c r="I54" s="33"/>
      <c r="J54" s="33"/>
      <c r="K54" s="33"/>
      <c r="L54" s="33"/>
      <c r="M54" s="28">
        <f t="shared" si="1"/>
        <v>285888</v>
      </c>
      <c r="N54" s="15">
        <f t="shared" si="2"/>
        <v>0</v>
      </c>
    </row>
    <row r="55" spans="1:14" ht="25.5">
      <c r="A55" s="56" t="s">
        <v>128</v>
      </c>
      <c r="B55" s="8" t="s">
        <v>129</v>
      </c>
      <c r="C55" s="43">
        <v>9555</v>
      </c>
      <c r="D55" s="33"/>
      <c r="E55" s="33"/>
      <c r="F55" s="28"/>
      <c r="G55" s="33"/>
      <c r="H55" s="33"/>
      <c r="I55" s="33"/>
      <c r="J55" s="33"/>
      <c r="K55" s="33"/>
      <c r="L55" s="33"/>
      <c r="M55" s="28">
        <f t="shared" si="1"/>
        <v>9555</v>
      </c>
      <c r="N55" s="15">
        <f t="shared" si="2"/>
        <v>0</v>
      </c>
    </row>
    <row r="56" spans="1:14" ht="12.75">
      <c r="A56" s="59">
        <v>130000</v>
      </c>
      <c r="B56" s="7" t="s">
        <v>49</v>
      </c>
      <c r="C56" s="28">
        <f>C57</f>
        <v>309890</v>
      </c>
      <c r="D56" s="28">
        <f aca="true" t="shared" si="16" ref="D56:L56">D57</f>
        <v>230953</v>
      </c>
      <c r="E56" s="28">
        <f t="shared" si="16"/>
        <v>76301</v>
      </c>
      <c r="F56" s="28">
        <f t="shared" si="16"/>
        <v>0</v>
      </c>
      <c r="G56" s="28">
        <f t="shared" si="16"/>
        <v>0</v>
      </c>
      <c r="H56" s="28">
        <f t="shared" si="16"/>
        <v>0</v>
      </c>
      <c r="I56" s="28">
        <f t="shared" si="16"/>
        <v>0</v>
      </c>
      <c r="J56" s="28">
        <f t="shared" si="16"/>
        <v>0</v>
      </c>
      <c r="K56" s="28">
        <f t="shared" si="16"/>
        <v>0</v>
      </c>
      <c r="L56" s="28">
        <f t="shared" si="16"/>
        <v>0</v>
      </c>
      <c r="M56" s="28">
        <f t="shared" si="1"/>
        <v>309890</v>
      </c>
      <c r="N56" s="15">
        <f t="shared" si="2"/>
        <v>0</v>
      </c>
    </row>
    <row r="57" spans="1:14" ht="25.5">
      <c r="A57" s="56">
        <v>130107</v>
      </c>
      <c r="B57" s="8" t="s">
        <v>51</v>
      </c>
      <c r="C57" s="43">
        <v>309890</v>
      </c>
      <c r="D57" s="43">
        <v>230953</v>
      </c>
      <c r="E57" s="43">
        <v>76301</v>
      </c>
      <c r="F57" s="28"/>
      <c r="G57" s="33"/>
      <c r="H57" s="33"/>
      <c r="I57" s="33"/>
      <c r="J57" s="33"/>
      <c r="K57" s="33"/>
      <c r="L57" s="33"/>
      <c r="M57" s="28">
        <f t="shared" si="1"/>
        <v>309890</v>
      </c>
      <c r="N57" s="15">
        <f t="shared" si="2"/>
        <v>0</v>
      </c>
    </row>
    <row r="58" spans="1:14" ht="25.5">
      <c r="A58" s="59" t="s">
        <v>48</v>
      </c>
      <c r="B58" s="7" t="s">
        <v>151</v>
      </c>
      <c r="C58" s="28">
        <f>C59+C61+C63</f>
        <v>814569</v>
      </c>
      <c r="D58" s="28">
        <f aca="true" t="shared" si="17" ref="D58:L58">D59+D61+D63</f>
        <v>204570</v>
      </c>
      <c r="E58" s="28">
        <f t="shared" si="17"/>
        <v>39345</v>
      </c>
      <c r="F58" s="28">
        <f t="shared" si="17"/>
        <v>0</v>
      </c>
      <c r="G58" s="28">
        <f t="shared" si="17"/>
        <v>0</v>
      </c>
      <c r="H58" s="28">
        <f t="shared" si="17"/>
        <v>0</v>
      </c>
      <c r="I58" s="28">
        <f t="shared" si="17"/>
        <v>0</v>
      </c>
      <c r="J58" s="28">
        <f t="shared" si="17"/>
        <v>0</v>
      </c>
      <c r="K58" s="28">
        <f t="shared" si="17"/>
        <v>0</v>
      </c>
      <c r="L58" s="28">
        <f t="shared" si="17"/>
        <v>0</v>
      </c>
      <c r="M58" s="28">
        <f t="shared" si="1"/>
        <v>814569</v>
      </c>
      <c r="N58" s="15">
        <f t="shared" si="2"/>
        <v>0</v>
      </c>
    </row>
    <row r="59" spans="1:14" ht="12.75">
      <c r="A59" s="59" t="s">
        <v>17</v>
      </c>
      <c r="B59" s="7" t="s">
        <v>18</v>
      </c>
      <c r="C59" s="28">
        <f>C60</f>
        <v>55236</v>
      </c>
      <c r="D59" s="28">
        <f aca="true" t="shared" si="18" ref="D59:L59">D60</f>
        <v>51634</v>
      </c>
      <c r="E59" s="28">
        <f t="shared" si="18"/>
        <v>2947</v>
      </c>
      <c r="F59" s="28">
        <f t="shared" si="18"/>
        <v>0</v>
      </c>
      <c r="G59" s="28">
        <f t="shared" si="18"/>
        <v>0</v>
      </c>
      <c r="H59" s="28">
        <f t="shared" si="18"/>
        <v>0</v>
      </c>
      <c r="I59" s="28">
        <f t="shared" si="18"/>
        <v>0</v>
      </c>
      <c r="J59" s="28">
        <f t="shared" si="18"/>
        <v>0</v>
      </c>
      <c r="K59" s="28">
        <f t="shared" si="18"/>
        <v>0</v>
      </c>
      <c r="L59" s="28">
        <f t="shared" si="18"/>
        <v>0</v>
      </c>
      <c r="M59" s="28">
        <f t="shared" si="1"/>
        <v>55236</v>
      </c>
      <c r="N59" s="15">
        <f t="shared" si="2"/>
        <v>0</v>
      </c>
    </row>
    <row r="60" spans="1:14" ht="12.75">
      <c r="A60" s="56" t="s">
        <v>19</v>
      </c>
      <c r="B60" s="8" t="s">
        <v>20</v>
      </c>
      <c r="C60" s="43">
        <v>55236</v>
      </c>
      <c r="D60" s="43">
        <v>51634</v>
      </c>
      <c r="E60" s="43">
        <v>2947</v>
      </c>
      <c r="F60" s="28"/>
      <c r="G60" s="33"/>
      <c r="H60" s="33"/>
      <c r="I60" s="33"/>
      <c r="J60" s="33"/>
      <c r="K60" s="33"/>
      <c r="L60" s="33"/>
      <c r="M60" s="28">
        <f t="shared" si="1"/>
        <v>55236</v>
      </c>
      <c r="N60" s="15">
        <f t="shared" si="2"/>
        <v>0</v>
      </c>
    </row>
    <row r="61" spans="1:14" ht="12.75">
      <c r="A61" s="59" t="s">
        <v>23</v>
      </c>
      <c r="B61" s="7" t="s">
        <v>24</v>
      </c>
      <c r="C61" s="28">
        <f>C62</f>
        <v>6969</v>
      </c>
      <c r="D61" s="28">
        <f aca="true" t="shared" si="19" ref="D61:L61">D62</f>
        <v>0</v>
      </c>
      <c r="E61" s="28">
        <f t="shared" si="19"/>
        <v>0</v>
      </c>
      <c r="F61" s="28">
        <f t="shared" si="19"/>
        <v>0</v>
      </c>
      <c r="G61" s="28">
        <f t="shared" si="19"/>
        <v>0</v>
      </c>
      <c r="H61" s="28">
        <f t="shared" si="19"/>
        <v>0</v>
      </c>
      <c r="I61" s="28">
        <f t="shared" si="19"/>
        <v>0</v>
      </c>
      <c r="J61" s="28">
        <f t="shared" si="19"/>
        <v>0</v>
      </c>
      <c r="K61" s="28">
        <f t="shared" si="19"/>
        <v>0</v>
      </c>
      <c r="L61" s="28">
        <f t="shared" si="19"/>
        <v>0</v>
      </c>
      <c r="M61" s="28">
        <f t="shared" si="1"/>
        <v>6969</v>
      </c>
      <c r="N61" s="15">
        <f t="shared" si="2"/>
        <v>0</v>
      </c>
    </row>
    <row r="62" spans="1:14" ht="25.5">
      <c r="A62" s="56" t="s">
        <v>46</v>
      </c>
      <c r="B62" s="8" t="s">
        <v>47</v>
      </c>
      <c r="C62" s="43">
        <v>6969</v>
      </c>
      <c r="D62" s="28"/>
      <c r="E62" s="28"/>
      <c r="F62" s="28"/>
      <c r="G62" s="28"/>
      <c r="H62" s="28"/>
      <c r="I62" s="28"/>
      <c r="J62" s="28"/>
      <c r="K62" s="28"/>
      <c r="L62" s="28"/>
      <c r="M62" s="28">
        <f t="shared" si="1"/>
        <v>6969</v>
      </c>
      <c r="N62" s="15">
        <f t="shared" si="2"/>
        <v>0</v>
      </c>
    </row>
    <row r="63" spans="1:14" ht="12.75">
      <c r="A63" s="59">
        <v>130000</v>
      </c>
      <c r="B63" s="7" t="s">
        <v>49</v>
      </c>
      <c r="C63" s="28">
        <f>SUM(C64:C68)</f>
        <v>752364</v>
      </c>
      <c r="D63" s="28">
        <f aca="true" t="shared" si="20" ref="D63:L63">SUM(D64:D68)</f>
        <v>152936</v>
      </c>
      <c r="E63" s="28">
        <f t="shared" si="20"/>
        <v>36398</v>
      </c>
      <c r="F63" s="28">
        <f t="shared" si="20"/>
        <v>0</v>
      </c>
      <c r="G63" s="28">
        <f t="shared" si="20"/>
        <v>0</v>
      </c>
      <c r="H63" s="28">
        <f t="shared" si="20"/>
        <v>0</v>
      </c>
      <c r="I63" s="28">
        <f t="shared" si="20"/>
        <v>0</v>
      </c>
      <c r="J63" s="28">
        <f t="shared" si="20"/>
        <v>0</v>
      </c>
      <c r="K63" s="28">
        <f t="shared" si="20"/>
        <v>0</v>
      </c>
      <c r="L63" s="28">
        <f t="shared" si="20"/>
        <v>0</v>
      </c>
      <c r="M63" s="28">
        <f t="shared" si="1"/>
        <v>752364</v>
      </c>
      <c r="N63" s="15">
        <f t="shared" si="2"/>
        <v>0</v>
      </c>
    </row>
    <row r="64" spans="1:14" ht="12.75">
      <c r="A64" s="56">
        <v>130102</v>
      </c>
      <c r="B64" s="8" t="s">
        <v>50</v>
      </c>
      <c r="C64" s="43">
        <v>63237</v>
      </c>
      <c r="D64" s="33"/>
      <c r="E64" s="33"/>
      <c r="F64" s="28"/>
      <c r="G64" s="33"/>
      <c r="H64" s="33"/>
      <c r="I64" s="33"/>
      <c r="J64" s="33"/>
      <c r="K64" s="33"/>
      <c r="L64" s="33"/>
      <c r="M64" s="28">
        <f t="shared" si="1"/>
        <v>63237</v>
      </c>
      <c r="N64" s="15">
        <f t="shared" si="2"/>
        <v>0</v>
      </c>
    </row>
    <row r="65" spans="1:14" ht="25.5">
      <c r="A65" s="56">
        <v>130107</v>
      </c>
      <c r="B65" s="8" t="s">
        <v>51</v>
      </c>
      <c r="C65" s="43">
        <v>172110</v>
      </c>
      <c r="D65" s="43">
        <v>136113</v>
      </c>
      <c r="E65" s="43">
        <v>35769</v>
      </c>
      <c r="F65" s="28"/>
      <c r="G65" s="33"/>
      <c r="H65" s="33"/>
      <c r="I65" s="33"/>
      <c r="J65" s="33"/>
      <c r="K65" s="33"/>
      <c r="L65" s="33"/>
      <c r="M65" s="28">
        <f t="shared" si="1"/>
        <v>172110</v>
      </c>
      <c r="N65" s="15">
        <f t="shared" si="2"/>
        <v>0</v>
      </c>
    </row>
    <row r="66" spans="1:14" ht="12.75">
      <c r="A66" s="56">
        <v>130110</v>
      </c>
      <c r="B66" s="8" t="s">
        <v>52</v>
      </c>
      <c r="C66" s="43">
        <v>284487</v>
      </c>
      <c r="D66" s="33"/>
      <c r="E66" s="33"/>
      <c r="F66" s="28"/>
      <c r="G66" s="33"/>
      <c r="H66" s="33"/>
      <c r="I66" s="33"/>
      <c r="J66" s="33"/>
      <c r="K66" s="33"/>
      <c r="L66" s="33"/>
      <c r="M66" s="28">
        <f t="shared" si="1"/>
        <v>284487</v>
      </c>
      <c r="N66" s="15">
        <f t="shared" si="2"/>
        <v>0</v>
      </c>
    </row>
    <row r="67" spans="1:14" ht="12.75">
      <c r="A67" s="56">
        <v>130112</v>
      </c>
      <c r="B67" s="8" t="s">
        <v>53</v>
      </c>
      <c r="C67" s="43">
        <v>214761</v>
      </c>
      <c r="D67" s="33"/>
      <c r="E67" s="33"/>
      <c r="F67" s="28"/>
      <c r="G67" s="33"/>
      <c r="H67" s="33"/>
      <c r="I67" s="33"/>
      <c r="J67" s="33"/>
      <c r="K67" s="33"/>
      <c r="L67" s="33"/>
      <c r="M67" s="28">
        <f t="shared" si="1"/>
        <v>214761</v>
      </c>
      <c r="N67" s="15">
        <f t="shared" si="2"/>
        <v>0</v>
      </c>
    </row>
    <row r="68" spans="1:14" ht="12.75">
      <c r="A68" s="56">
        <v>130113</v>
      </c>
      <c r="B68" s="8" t="s">
        <v>54</v>
      </c>
      <c r="C68" s="43">
        <v>17769</v>
      </c>
      <c r="D68" s="43">
        <v>16823</v>
      </c>
      <c r="E68" s="43">
        <v>629</v>
      </c>
      <c r="F68" s="32"/>
      <c r="G68" s="33"/>
      <c r="H68" s="33"/>
      <c r="I68" s="33"/>
      <c r="J68" s="33"/>
      <c r="K68" s="33"/>
      <c r="L68" s="33"/>
      <c r="M68" s="28">
        <f t="shared" si="1"/>
        <v>17769</v>
      </c>
      <c r="N68" s="15">
        <f t="shared" si="2"/>
        <v>0</v>
      </c>
    </row>
    <row r="69" spans="1:14" ht="12.75">
      <c r="A69" s="59" t="s">
        <v>116</v>
      </c>
      <c r="B69" s="7" t="s">
        <v>55</v>
      </c>
      <c r="C69" s="28">
        <f>C70+C72+C74+C110+C113</f>
        <v>32591795</v>
      </c>
      <c r="D69" s="28">
        <f aca="true" t="shared" si="21" ref="D69:L69">D70+D72+D74+D110+D113</f>
        <v>1158061</v>
      </c>
      <c r="E69" s="28">
        <f t="shared" si="21"/>
        <v>78657</v>
      </c>
      <c r="F69" s="28">
        <f t="shared" si="21"/>
        <v>0</v>
      </c>
      <c r="G69" s="28">
        <f t="shared" si="21"/>
        <v>0</v>
      </c>
      <c r="H69" s="28">
        <f t="shared" si="21"/>
        <v>0</v>
      </c>
      <c r="I69" s="28">
        <f t="shared" si="21"/>
        <v>0</v>
      </c>
      <c r="J69" s="28">
        <f t="shared" si="21"/>
        <v>0</v>
      </c>
      <c r="K69" s="28">
        <f t="shared" si="21"/>
        <v>0</v>
      </c>
      <c r="L69" s="28">
        <f t="shared" si="21"/>
        <v>0</v>
      </c>
      <c r="M69" s="28">
        <f t="shared" si="1"/>
        <v>32591795</v>
      </c>
      <c r="N69" s="15">
        <f t="shared" si="2"/>
        <v>0</v>
      </c>
    </row>
    <row r="70" spans="1:14" ht="12.75">
      <c r="A70" s="59" t="s">
        <v>17</v>
      </c>
      <c r="B70" s="7" t="s">
        <v>18</v>
      </c>
      <c r="C70" s="28">
        <f>C71</f>
        <v>669762</v>
      </c>
      <c r="D70" s="28">
        <f aca="true" t="shared" si="22" ref="D70:L70">D71</f>
        <v>597793</v>
      </c>
      <c r="E70" s="28">
        <f t="shared" si="22"/>
        <v>39435</v>
      </c>
      <c r="F70" s="28">
        <f t="shared" si="22"/>
        <v>0</v>
      </c>
      <c r="G70" s="28">
        <f t="shared" si="22"/>
        <v>0</v>
      </c>
      <c r="H70" s="28">
        <f t="shared" si="22"/>
        <v>0</v>
      </c>
      <c r="I70" s="28">
        <f t="shared" si="22"/>
        <v>0</v>
      </c>
      <c r="J70" s="28">
        <f t="shared" si="22"/>
        <v>0</v>
      </c>
      <c r="K70" s="28">
        <f t="shared" si="22"/>
        <v>0</v>
      </c>
      <c r="L70" s="28">
        <f t="shared" si="22"/>
        <v>0</v>
      </c>
      <c r="M70" s="28">
        <f t="shared" si="1"/>
        <v>669762</v>
      </c>
      <c r="N70" s="15">
        <f t="shared" si="2"/>
        <v>0</v>
      </c>
    </row>
    <row r="71" spans="1:14" ht="12.75">
      <c r="A71" s="56" t="s">
        <v>19</v>
      </c>
      <c r="B71" s="8" t="s">
        <v>20</v>
      </c>
      <c r="C71" s="43">
        <v>669762</v>
      </c>
      <c r="D71" s="43">
        <v>597793</v>
      </c>
      <c r="E71" s="43">
        <v>39435</v>
      </c>
      <c r="F71" s="28"/>
      <c r="G71" s="33"/>
      <c r="H71" s="33"/>
      <c r="I71" s="33"/>
      <c r="J71" s="33"/>
      <c r="K71" s="33"/>
      <c r="L71" s="33"/>
      <c r="M71" s="28">
        <f t="shared" si="1"/>
        <v>669762</v>
      </c>
      <c r="N71" s="15">
        <f t="shared" si="2"/>
        <v>0</v>
      </c>
    </row>
    <row r="72" spans="1:14" ht="12.75">
      <c r="A72" s="58" t="s">
        <v>56</v>
      </c>
      <c r="B72" s="9" t="s">
        <v>57</v>
      </c>
      <c r="C72" s="28">
        <f>C73</f>
        <v>57200</v>
      </c>
      <c r="D72" s="28">
        <f aca="true" t="shared" si="23" ref="D72:L72">D73</f>
        <v>0</v>
      </c>
      <c r="E72" s="28">
        <f t="shared" si="23"/>
        <v>0</v>
      </c>
      <c r="F72" s="28">
        <f t="shared" si="23"/>
        <v>0</v>
      </c>
      <c r="G72" s="28">
        <f t="shared" si="23"/>
        <v>0</v>
      </c>
      <c r="H72" s="28">
        <f t="shared" si="23"/>
        <v>0</v>
      </c>
      <c r="I72" s="28">
        <f t="shared" si="23"/>
        <v>0</v>
      </c>
      <c r="J72" s="28">
        <f t="shared" si="23"/>
        <v>0</v>
      </c>
      <c r="K72" s="28">
        <f t="shared" si="23"/>
        <v>0</v>
      </c>
      <c r="L72" s="28">
        <f t="shared" si="23"/>
        <v>0</v>
      </c>
      <c r="M72" s="28">
        <f t="shared" si="1"/>
        <v>57200</v>
      </c>
      <c r="N72" s="15">
        <f t="shared" si="2"/>
        <v>0</v>
      </c>
    </row>
    <row r="73" spans="1:14" ht="12.75">
      <c r="A73" s="55" t="s">
        <v>58</v>
      </c>
      <c r="B73" s="10" t="s">
        <v>59</v>
      </c>
      <c r="C73" s="30">
        <v>57200</v>
      </c>
      <c r="D73" s="33"/>
      <c r="E73" s="33"/>
      <c r="F73" s="28"/>
      <c r="G73" s="33"/>
      <c r="H73" s="33"/>
      <c r="I73" s="33"/>
      <c r="J73" s="33"/>
      <c r="K73" s="33"/>
      <c r="L73" s="33"/>
      <c r="M73" s="28">
        <f t="shared" si="1"/>
        <v>57200</v>
      </c>
      <c r="N73" s="15">
        <f t="shared" si="2"/>
        <v>0</v>
      </c>
    </row>
    <row r="74" spans="1:14" ht="12.75">
      <c r="A74" s="58" t="s">
        <v>23</v>
      </c>
      <c r="B74" s="9" t="s">
        <v>24</v>
      </c>
      <c r="C74" s="28">
        <f>SUM(C75:C109)</f>
        <v>31343466</v>
      </c>
      <c r="D74" s="28">
        <f aca="true" t="shared" si="24" ref="D74:L74">SUM(D75:D109)</f>
        <v>560268</v>
      </c>
      <c r="E74" s="28">
        <f t="shared" si="24"/>
        <v>39222</v>
      </c>
      <c r="F74" s="28">
        <f t="shared" si="24"/>
        <v>0</v>
      </c>
      <c r="G74" s="28">
        <f t="shared" si="24"/>
        <v>0</v>
      </c>
      <c r="H74" s="28">
        <f t="shared" si="24"/>
        <v>0</v>
      </c>
      <c r="I74" s="28">
        <f t="shared" si="24"/>
        <v>0</v>
      </c>
      <c r="J74" s="28">
        <f t="shared" si="24"/>
        <v>0</v>
      </c>
      <c r="K74" s="28">
        <f t="shared" si="24"/>
        <v>0</v>
      </c>
      <c r="L74" s="28">
        <f t="shared" si="24"/>
        <v>0</v>
      </c>
      <c r="M74" s="28">
        <f t="shared" si="1"/>
        <v>31343466</v>
      </c>
      <c r="N74" s="15">
        <f t="shared" si="2"/>
        <v>0</v>
      </c>
    </row>
    <row r="75" spans="1:15" ht="153">
      <c r="A75" s="55" t="s">
        <v>60</v>
      </c>
      <c r="B75" s="10" t="s">
        <v>61</v>
      </c>
      <c r="C75" s="43">
        <v>2587701</v>
      </c>
      <c r="D75" s="33"/>
      <c r="E75" s="33"/>
      <c r="F75" s="28"/>
      <c r="G75" s="33"/>
      <c r="H75" s="33"/>
      <c r="I75" s="33"/>
      <c r="J75" s="33"/>
      <c r="K75" s="33"/>
      <c r="L75" s="33"/>
      <c r="M75" s="28">
        <f>C75+F75</f>
        <v>2587701</v>
      </c>
      <c r="N75" s="15">
        <f t="shared" si="2"/>
        <v>0</v>
      </c>
      <c r="O75" s="11"/>
    </row>
    <row r="76" spans="1:15" ht="140.25">
      <c r="A76" s="55" t="s">
        <v>62</v>
      </c>
      <c r="B76" s="10" t="s">
        <v>63</v>
      </c>
      <c r="C76" s="43">
        <v>8339</v>
      </c>
      <c r="D76" s="33"/>
      <c r="E76" s="33"/>
      <c r="F76" s="28"/>
      <c r="G76" s="33"/>
      <c r="H76" s="33"/>
      <c r="I76" s="33"/>
      <c r="J76" s="33"/>
      <c r="K76" s="33"/>
      <c r="L76" s="33"/>
      <c r="M76" s="28">
        <f>C76+F76</f>
        <v>8339</v>
      </c>
      <c r="N76" s="15">
        <f t="shared" si="2"/>
        <v>0</v>
      </c>
      <c r="O76" s="11"/>
    </row>
    <row r="77" spans="1:14" ht="162" customHeight="1">
      <c r="A77" s="12" t="s">
        <v>64</v>
      </c>
      <c r="B77" s="10" t="s">
        <v>65</v>
      </c>
      <c r="C77" s="43">
        <v>9653</v>
      </c>
      <c r="D77" s="33"/>
      <c r="E77" s="33"/>
      <c r="F77" s="28"/>
      <c r="G77" s="33"/>
      <c r="H77" s="33"/>
      <c r="I77" s="33"/>
      <c r="J77" s="33"/>
      <c r="K77" s="33"/>
      <c r="L77" s="33"/>
      <c r="M77" s="29">
        <f>F77+C77</f>
        <v>9653</v>
      </c>
      <c r="N77" s="15">
        <f t="shared" si="2"/>
        <v>0</v>
      </c>
    </row>
    <row r="78" spans="1:14" ht="242.25">
      <c r="A78" s="80" t="s">
        <v>66</v>
      </c>
      <c r="B78" s="37" t="s">
        <v>67</v>
      </c>
      <c r="C78" s="81">
        <v>174292</v>
      </c>
      <c r="D78" s="81"/>
      <c r="E78" s="81"/>
      <c r="F78" s="81"/>
      <c r="G78" s="81"/>
      <c r="H78" s="81"/>
      <c r="I78" s="81"/>
      <c r="J78" s="81"/>
      <c r="K78" s="36"/>
      <c r="L78" s="81"/>
      <c r="M78" s="85">
        <f>C78+F78</f>
        <v>174292</v>
      </c>
      <c r="N78" s="15">
        <f t="shared" si="2"/>
        <v>0</v>
      </c>
    </row>
    <row r="79" spans="1:14" ht="198.75" customHeight="1">
      <c r="A79" s="80"/>
      <c r="B79" s="38" t="s">
        <v>156</v>
      </c>
      <c r="C79" s="81"/>
      <c r="D79" s="81"/>
      <c r="E79" s="81"/>
      <c r="F79" s="81"/>
      <c r="G79" s="81"/>
      <c r="H79" s="81"/>
      <c r="I79" s="81"/>
      <c r="J79" s="81"/>
      <c r="K79" s="36"/>
      <c r="L79" s="81"/>
      <c r="M79" s="85"/>
      <c r="N79" s="15">
        <f t="shared" si="2"/>
        <v>0</v>
      </c>
    </row>
    <row r="80" spans="1:14" ht="63.75">
      <c r="A80" s="55" t="s">
        <v>68</v>
      </c>
      <c r="B80" s="10" t="s">
        <v>69</v>
      </c>
      <c r="C80" s="43">
        <v>88078</v>
      </c>
      <c r="D80" s="33"/>
      <c r="E80" s="33"/>
      <c r="F80" s="33"/>
      <c r="G80" s="33"/>
      <c r="H80" s="33"/>
      <c r="I80" s="33"/>
      <c r="J80" s="33"/>
      <c r="K80" s="33"/>
      <c r="L80" s="33"/>
      <c r="M80" s="28">
        <f>C80+F80</f>
        <v>88078</v>
      </c>
      <c r="N80" s="15">
        <f t="shared" si="2"/>
        <v>0</v>
      </c>
    </row>
    <row r="81" spans="1:14" ht="63.75">
      <c r="A81" s="55" t="s">
        <v>70</v>
      </c>
      <c r="B81" s="10" t="s">
        <v>71</v>
      </c>
      <c r="C81" s="43">
        <v>519</v>
      </c>
      <c r="D81" s="33"/>
      <c r="E81" s="33"/>
      <c r="F81" s="33"/>
      <c r="G81" s="33"/>
      <c r="H81" s="33"/>
      <c r="I81" s="33"/>
      <c r="J81" s="33"/>
      <c r="K81" s="33"/>
      <c r="L81" s="33"/>
      <c r="M81" s="28">
        <f aca="true" t="shared" si="25" ref="M81:M141">C81+F81</f>
        <v>519</v>
      </c>
      <c r="N81" s="15">
        <f t="shared" si="2"/>
        <v>0</v>
      </c>
    </row>
    <row r="82" spans="1:16" ht="51">
      <c r="A82" s="55" t="s">
        <v>72</v>
      </c>
      <c r="B82" s="10" t="s">
        <v>73</v>
      </c>
      <c r="C82" s="43">
        <v>3089</v>
      </c>
      <c r="D82" s="33"/>
      <c r="E82" s="33"/>
      <c r="F82" s="33"/>
      <c r="G82" s="33"/>
      <c r="H82" s="33"/>
      <c r="I82" s="33"/>
      <c r="J82" s="33"/>
      <c r="K82" s="33"/>
      <c r="L82" s="33"/>
      <c r="M82" s="28">
        <f t="shared" si="25"/>
        <v>3089</v>
      </c>
      <c r="N82" s="15">
        <f t="shared" si="2"/>
        <v>0</v>
      </c>
      <c r="O82" s="11"/>
      <c r="P82" s="11"/>
    </row>
    <row r="83" spans="1:14" ht="127.5">
      <c r="A83" s="55" t="s">
        <v>74</v>
      </c>
      <c r="B83" s="10" t="s">
        <v>157</v>
      </c>
      <c r="C83" s="43">
        <v>44573</v>
      </c>
      <c r="D83" s="33"/>
      <c r="E83" s="33"/>
      <c r="F83" s="33"/>
      <c r="G83" s="33"/>
      <c r="H83" s="33"/>
      <c r="I83" s="33"/>
      <c r="J83" s="33"/>
      <c r="K83" s="33"/>
      <c r="L83" s="33"/>
      <c r="M83" s="28">
        <f t="shared" si="25"/>
        <v>44573</v>
      </c>
      <c r="N83" s="15">
        <f t="shared" si="2"/>
        <v>0</v>
      </c>
    </row>
    <row r="84" spans="1:14" ht="114.75">
      <c r="A84" s="55" t="s">
        <v>75</v>
      </c>
      <c r="B84" s="10" t="s">
        <v>158</v>
      </c>
      <c r="C84" s="43">
        <v>2701</v>
      </c>
      <c r="D84" s="33"/>
      <c r="E84" s="33"/>
      <c r="F84" s="33"/>
      <c r="G84" s="33"/>
      <c r="H84" s="33"/>
      <c r="I84" s="33"/>
      <c r="J84" s="33"/>
      <c r="K84" s="33"/>
      <c r="L84" s="33"/>
      <c r="M84" s="28">
        <f t="shared" si="25"/>
        <v>2701</v>
      </c>
      <c r="N84" s="15">
        <f aca="true" t="shared" si="26" ref="N84:N142">M84-C84</f>
        <v>0</v>
      </c>
    </row>
    <row r="85" spans="1:14" ht="25.5">
      <c r="A85" s="55" t="s">
        <v>162</v>
      </c>
      <c r="B85" s="10" t="s">
        <v>161</v>
      </c>
      <c r="C85" s="43">
        <v>12217</v>
      </c>
      <c r="D85" s="33"/>
      <c r="E85" s="33"/>
      <c r="F85" s="33"/>
      <c r="G85" s="33"/>
      <c r="H85" s="33"/>
      <c r="I85" s="33"/>
      <c r="J85" s="33"/>
      <c r="K85" s="33"/>
      <c r="L85" s="33"/>
      <c r="M85" s="28">
        <f t="shared" si="25"/>
        <v>12217</v>
      </c>
      <c r="N85" s="15">
        <f t="shared" si="26"/>
        <v>0</v>
      </c>
    </row>
    <row r="86" spans="1:14" ht="12.75">
      <c r="A86" s="55" t="s">
        <v>76</v>
      </c>
      <c r="B86" s="10" t="s">
        <v>77</v>
      </c>
      <c r="C86" s="43">
        <v>162249</v>
      </c>
      <c r="D86" s="33"/>
      <c r="E86" s="33"/>
      <c r="F86" s="33"/>
      <c r="G86" s="33"/>
      <c r="H86" s="33"/>
      <c r="I86" s="33"/>
      <c r="J86" s="33"/>
      <c r="K86" s="33"/>
      <c r="L86" s="33"/>
      <c r="M86" s="28">
        <f t="shared" si="25"/>
        <v>162249</v>
      </c>
      <c r="N86" s="15">
        <f t="shared" si="26"/>
        <v>0</v>
      </c>
    </row>
    <row r="87" spans="1:14" ht="12.75">
      <c r="A87" s="55" t="s">
        <v>78</v>
      </c>
      <c r="B87" s="10" t="s">
        <v>79</v>
      </c>
      <c r="C87" s="43">
        <v>292302</v>
      </c>
      <c r="D87" s="33"/>
      <c r="E87" s="33"/>
      <c r="F87" s="33"/>
      <c r="G87" s="33"/>
      <c r="H87" s="33"/>
      <c r="I87" s="33"/>
      <c r="J87" s="33"/>
      <c r="K87" s="33"/>
      <c r="L87" s="33"/>
      <c r="M87" s="28">
        <f t="shared" si="25"/>
        <v>292302</v>
      </c>
      <c r="N87" s="15">
        <f t="shared" si="26"/>
        <v>0</v>
      </c>
    </row>
    <row r="88" spans="1:14" ht="25.5">
      <c r="A88" s="55" t="s">
        <v>80</v>
      </c>
      <c r="B88" s="10" t="s">
        <v>81</v>
      </c>
      <c r="C88" s="43">
        <v>4485</v>
      </c>
      <c r="D88" s="33"/>
      <c r="E88" s="33"/>
      <c r="F88" s="33"/>
      <c r="G88" s="33"/>
      <c r="H88" s="33"/>
      <c r="I88" s="33"/>
      <c r="J88" s="33"/>
      <c r="K88" s="33"/>
      <c r="L88" s="33"/>
      <c r="M88" s="28">
        <f t="shared" si="25"/>
        <v>4485</v>
      </c>
      <c r="N88" s="15">
        <f t="shared" si="26"/>
        <v>0</v>
      </c>
    </row>
    <row r="89" spans="1:15" ht="15.75" customHeight="1">
      <c r="A89" s="55" t="s">
        <v>82</v>
      </c>
      <c r="B89" s="10" t="s">
        <v>83</v>
      </c>
      <c r="C89" s="43">
        <v>171530</v>
      </c>
      <c r="D89" s="33"/>
      <c r="E89" s="33"/>
      <c r="F89" s="33"/>
      <c r="G89" s="33"/>
      <c r="H89" s="33"/>
      <c r="I89" s="33"/>
      <c r="J89" s="33"/>
      <c r="K89" s="33"/>
      <c r="L89" s="33"/>
      <c r="M89" s="28">
        <f t="shared" si="25"/>
        <v>171530</v>
      </c>
      <c r="N89" s="15">
        <f t="shared" si="26"/>
        <v>0</v>
      </c>
      <c r="O89" s="11"/>
    </row>
    <row r="90" spans="1:14" ht="12.75">
      <c r="A90" s="55" t="s">
        <v>84</v>
      </c>
      <c r="B90" s="10" t="s">
        <v>85</v>
      </c>
      <c r="C90" s="43">
        <v>157132</v>
      </c>
      <c r="D90" s="33"/>
      <c r="E90" s="33"/>
      <c r="F90" s="33"/>
      <c r="G90" s="33"/>
      <c r="H90" s="33"/>
      <c r="I90" s="33"/>
      <c r="J90" s="33"/>
      <c r="K90" s="33"/>
      <c r="L90" s="33"/>
      <c r="M90" s="28">
        <f t="shared" si="25"/>
        <v>157132</v>
      </c>
      <c r="N90" s="15">
        <f t="shared" si="26"/>
        <v>0</v>
      </c>
    </row>
    <row r="91" spans="1:14" ht="12.75">
      <c r="A91" s="55" t="s">
        <v>86</v>
      </c>
      <c r="B91" s="10" t="s">
        <v>87</v>
      </c>
      <c r="C91" s="43">
        <v>9468243</v>
      </c>
      <c r="D91" s="33"/>
      <c r="E91" s="33"/>
      <c r="F91" s="33"/>
      <c r="G91" s="33"/>
      <c r="H91" s="33"/>
      <c r="I91" s="33"/>
      <c r="J91" s="33"/>
      <c r="K91" s="33"/>
      <c r="L91" s="33"/>
      <c r="M91" s="28">
        <f t="shared" si="25"/>
        <v>9468243</v>
      </c>
      <c r="N91" s="15">
        <f t="shared" si="26"/>
        <v>0</v>
      </c>
    </row>
    <row r="92" spans="1:14" ht="25.5">
      <c r="A92" s="55" t="s">
        <v>88</v>
      </c>
      <c r="B92" s="10" t="s">
        <v>89</v>
      </c>
      <c r="C92" s="43">
        <v>810978</v>
      </c>
      <c r="D92" s="33"/>
      <c r="E92" s="33"/>
      <c r="F92" s="33"/>
      <c r="G92" s="33"/>
      <c r="H92" s="33"/>
      <c r="I92" s="33"/>
      <c r="J92" s="33"/>
      <c r="K92" s="33"/>
      <c r="L92" s="33"/>
      <c r="M92" s="28">
        <f t="shared" si="25"/>
        <v>810978</v>
      </c>
      <c r="N92" s="15">
        <f t="shared" si="26"/>
        <v>0</v>
      </c>
    </row>
    <row r="93" spans="1:14" ht="12.75">
      <c r="A93" s="55" t="s">
        <v>90</v>
      </c>
      <c r="B93" s="10" t="s">
        <v>91</v>
      </c>
      <c r="C93" s="43">
        <v>2195603</v>
      </c>
      <c r="D93" s="33"/>
      <c r="E93" s="33"/>
      <c r="F93" s="33"/>
      <c r="G93" s="33"/>
      <c r="H93" s="33"/>
      <c r="I93" s="33"/>
      <c r="J93" s="33"/>
      <c r="K93" s="33"/>
      <c r="L93" s="33"/>
      <c r="M93" s="28">
        <f t="shared" si="25"/>
        <v>2195603</v>
      </c>
      <c r="N93" s="15">
        <f t="shared" si="26"/>
        <v>0</v>
      </c>
    </row>
    <row r="94" spans="1:14" ht="12.75">
      <c r="A94" s="55" t="s">
        <v>92</v>
      </c>
      <c r="B94" s="10" t="s">
        <v>93</v>
      </c>
      <c r="C94" s="43">
        <v>193443</v>
      </c>
      <c r="D94" s="33"/>
      <c r="E94" s="33"/>
      <c r="F94" s="33"/>
      <c r="G94" s="33"/>
      <c r="H94" s="33"/>
      <c r="I94" s="33"/>
      <c r="J94" s="33"/>
      <c r="K94" s="33"/>
      <c r="L94" s="33"/>
      <c r="M94" s="28">
        <f t="shared" si="25"/>
        <v>193443</v>
      </c>
      <c r="N94" s="15">
        <f t="shared" si="26"/>
        <v>0</v>
      </c>
    </row>
    <row r="95" spans="1:14" ht="12.75">
      <c r="A95" s="55" t="s">
        <v>94</v>
      </c>
      <c r="B95" s="10" t="s">
        <v>95</v>
      </c>
      <c r="C95" s="43">
        <v>32287</v>
      </c>
      <c r="D95" s="33"/>
      <c r="E95" s="33"/>
      <c r="F95" s="33"/>
      <c r="G95" s="33"/>
      <c r="H95" s="33"/>
      <c r="I95" s="33"/>
      <c r="J95" s="33"/>
      <c r="K95" s="33"/>
      <c r="L95" s="33"/>
      <c r="M95" s="28">
        <f t="shared" si="25"/>
        <v>32287</v>
      </c>
      <c r="N95" s="15">
        <f t="shared" si="26"/>
        <v>0</v>
      </c>
    </row>
    <row r="96" spans="1:14" ht="12.75">
      <c r="A96" s="55" t="s">
        <v>96</v>
      </c>
      <c r="B96" s="10" t="s">
        <v>97</v>
      </c>
      <c r="C96" s="43">
        <v>3989265</v>
      </c>
      <c r="D96" s="33"/>
      <c r="E96" s="33"/>
      <c r="F96" s="33"/>
      <c r="G96" s="33"/>
      <c r="H96" s="33"/>
      <c r="I96" s="33"/>
      <c r="J96" s="33"/>
      <c r="K96" s="33"/>
      <c r="L96" s="33"/>
      <c r="M96" s="28">
        <f t="shared" si="25"/>
        <v>3989265</v>
      </c>
      <c r="N96" s="15">
        <f t="shared" si="26"/>
        <v>0</v>
      </c>
    </row>
    <row r="97" spans="1:14" ht="25.5">
      <c r="A97" s="55" t="s">
        <v>98</v>
      </c>
      <c r="B97" s="10" t="s">
        <v>99</v>
      </c>
      <c r="C97" s="43">
        <f>7531476+2901</f>
        <v>7534377</v>
      </c>
      <c r="D97" s="33"/>
      <c r="E97" s="33"/>
      <c r="F97" s="33"/>
      <c r="G97" s="33"/>
      <c r="H97" s="33"/>
      <c r="I97" s="33"/>
      <c r="J97" s="33"/>
      <c r="K97" s="33"/>
      <c r="L97" s="33"/>
      <c r="M97" s="28">
        <f t="shared" si="25"/>
        <v>7534377</v>
      </c>
      <c r="N97" s="15">
        <f t="shared" si="26"/>
        <v>0</v>
      </c>
    </row>
    <row r="98" spans="1:15" ht="38.25">
      <c r="A98" s="56" t="s">
        <v>100</v>
      </c>
      <c r="B98" s="8" t="s">
        <v>101</v>
      </c>
      <c r="C98" s="43">
        <f>85260</f>
        <v>85260</v>
      </c>
      <c r="D98" s="33"/>
      <c r="E98" s="33"/>
      <c r="F98" s="33"/>
      <c r="G98" s="33"/>
      <c r="H98" s="33"/>
      <c r="I98" s="33"/>
      <c r="J98" s="33"/>
      <c r="K98" s="33"/>
      <c r="L98" s="33"/>
      <c r="M98" s="28">
        <f t="shared" si="25"/>
        <v>85260</v>
      </c>
      <c r="N98" s="15">
        <f t="shared" si="26"/>
        <v>0</v>
      </c>
      <c r="O98" s="11"/>
    </row>
    <row r="99" spans="1:15" ht="38.25">
      <c r="A99" s="56" t="s">
        <v>167</v>
      </c>
      <c r="B99" s="8" t="s">
        <v>168</v>
      </c>
      <c r="C99" s="30"/>
      <c r="D99" s="33"/>
      <c r="E99" s="33"/>
      <c r="F99" s="33"/>
      <c r="G99" s="33"/>
      <c r="H99" s="33"/>
      <c r="I99" s="33"/>
      <c r="J99" s="33"/>
      <c r="K99" s="33"/>
      <c r="L99" s="33"/>
      <c r="M99" s="28">
        <f t="shared" si="25"/>
        <v>0</v>
      </c>
      <c r="N99" s="15">
        <f t="shared" si="26"/>
        <v>0</v>
      </c>
      <c r="O99" s="11"/>
    </row>
    <row r="100" spans="1:14" ht="12.75">
      <c r="A100" s="57" t="s">
        <v>25</v>
      </c>
      <c r="B100" s="8" t="s">
        <v>26</v>
      </c>
      <c r="C100" s="43">
        <v>59925</v>
      </c>
      <c r="D100" s="33"/>
      <c r="E100" s="33"/>
      <c r="F100" s="33"/>
      <c r="G100" s="33"/>
      <c r="H100" s="33"/>
      <c r="I100" s="33"/>
      <c r="J100" s="33"/>
      <c r="K100" s="33"/>
      <c r="L100" s="33"/>
      <c r="M100" s="28">
        <f t="shared" si="25"/>
        <v>59925</v>
      </c>
      <c r="N100" s="15">
        <f t="shared" si="26"/>
        <v>0</v>
      </c>
    </row>
    <row r="101" spans="1:14" ht="25.5">
      <c r="A101" s="56" t="s">
        <v>178</v>
      </c>
      <c r="B101" s="8" t="s">
        <v>179</v>
      </c>
      <c r="C101" s="43">
        <v>352047</v>
      </c>
      <c r="D101" s="33"/>
      <c r="E101" s="33"/>
      <c r="F101" s="33"/>
      <c r="G101" s="33"/>
      <c r="H101" s="33"/>
      <c r="I101" s="33"/>
      <c r="J101" s="33"/>
      <c r="K101" s="33"/>
      <c r="L101" s="33"/>
      <c r="M101" s="28">
        <f t="shared" si="25"/>
        <v>352047</v>
      </c>
      <c r="N101" s="15">
        <f t="shared" si="26"/>
        <v>0</v>
      </c>
    </row>
    <row r="102" spans="1:14" ht="12.75">
      <c r="A102" s="56" t="s">
        <v>27</v>
      </c>
      <c r="B102" s="8" t="s">
        <v>28</v>
      </c>
      <c r="C102" s="43">
        <v>12508</v>
      </c>
      <c r="D102" s="33"/>
      <c r="E102" s="33"/>
      <c r="F102" s="33"/>
      <c r="G102" s="33"/>
      <c r="H102" s="33"/>
      <c r="I102" s="33"/>
      <c r="J102" s="33"/>
      <c r="K102" s="33"/>
      <c r="L102" s="33"/>
      <c r="M102" s="28">
        <f t="shared" si="25"/>
        <v>12508</v>
      </c>
      <c r="N102" s="15">
        <f t="shared" si="26"/>
        <v>0</v>
      </c>
    </row>
    <row r="103" spans="1:14" ht="25.5">
      <c r="A103" s="56" t="s">
        <v>159</v>
      </c>
      <c r="B103" s="8" t="s">
        <v>160</v>
      </c>
      <c r="C103" s="43">
        <v>13123</v>
      </c>
      <c r="D103" s="33"/>
      <c r="E103" s="33"/>
      <c r="F103" s="33"/>
      <c r="G103" s="33"/>
      <c r="H103" s="33"/>
      <c r="I103" s="33"/>
      <c r="J103" s="33"/>
      <c r="K103" s="33"/>
      <c r="L103" s="33"/>
      <c r="M103" s="28">
        <f t="shared" si="25"/>
        <v>13123</v>
      </c>
      <c r="N103" s="15">
        <f t="shared" si="26"/>
        <v>0</v>
      </c>
    </row>
    <row r="104" spans="1:14" ht="25.5">
      <c r="A104" s="56" t="s">
        <v>102</v>
      </c>
      <c r="B104" s="8" t="s">
        <v>103</v>
      </c>
      <c r="C104" s="43">
        <v>405741</v>
      </c>
      <c r="D104" s="43">
        <v>393692</v>
      </c>
      <c r="E104" s="43">
        <v>12017</v>
      </c>
      <c r="F104" s="33"/>
      <c r="G104" s="33"/>
      <c r="H104" s="33"/>
      <c r="I104" s="33"/>
      <c r="J104" s="33"/>
      <c r="K104" s="33"/>
      <c r="L104" s="33"/>
      <c r="M104" s="28">
        <f t="shared" si="25"/>
        <v>405741</v>
      </c>
      <c r="N104" s="15">
        <f t="shared" si="26"/>
        <v>0</v>
      </c>
    </row>
    <row r="105" spans="1:14" ht="51">
      <c r="A105" s="56" t="s">
        <v>104</v>
      </c>
      <c r="B105" s="8" t="s">
        <v>105</v>
      </c>
      <c r="C105" s="43">
        <v>19926</v>
      </c>
      <c r="D105" s="33"/>
      <c r="E105" s="33"/>
      <c r="F105" s="33"/>
      <c r="G105" s="33"/>
      <c r="H105" s="33"/>
      <c r="I105" s="33"/>
      <c r="J105" s="33"/>
      <c r="K105" s="33"/>
      <c r="L105" s="33"/>
      <c r="M105" s="28">
        <f t="shared" si="25"/>
        <v>19926</v>
      </c>
      <c r="N105" s="15">
        <f t="shared" si="26"/>
        <v>0</v>
      </c>
    </row>
    <row r="106" spans="1:14" ht="25.5">
      <c r="A106" s="56" t="s">
        <v>106</v>
      </c>
      <c r="B106" s="8" t="s">
        <v>107</v>
      </c>
      <c r="C106" s="43">
        <v>207078</v>
      </c>
      <c r="D106" s="43">
        <v>166576</v>
      </c>
      <c r="E106" s="43">
        <v>27205</v>
      </c>
      <c r="F106" s="33"/>
      <c r="G106" s="33"/>
      <c r="H106" s="33"/>
      <c r="I106" s="33"/>
      <c r="J106" s="33"/>
      <c r="K106" s="33"/>
      <c r="L106" s="33"/>
      <c r="M106" s="28">
        <f t="shared" si="25"/>
        <v>207078</v>
      </c>
      <c r="N106" s="15">
        <f t="shared" si="26"/>
        <v>0</v>
      </c>
    </row>
    <row r="107" spans="1:14" ht="63.75">
      <c r="A107" s="56" t="s">
        <v>108</v>
      </c>
      <c r="B107" s="8" t="s">
        <v>109</v>
      </c>
      <c r="C107" s="43">
        <v>112830</v>
      </c>
      <c r="D107" s="33"/>
      <c r="E107" s="33"/>
      <c r="F107" s="33"/>
      <c r="G107" s="33"/>
      <c r="H107" s="33"/>
      <c r="I107" s="33"/>
      <c r="J107" s="33"/>
      <c r="K107" s="33"/>
      <c r="L107" s="33"/>
      <c r="M107" s="28">
        <f t="shared" si="25"/>
        <v>112830</v>
      </c>
      <c r="N107" s="15">
        <f t="shared" si="26"/>
        <v>0</v>
      </c>
    </row>
    <row r="108" spans="1:14" ht="25.5">
      <c r="A108" s="56" t="s">
        <v>110</v>
      </c>
      <c r="B108" s="8" t="s">
        <v>111</v>
      </c>
      <c r="C108" s="43">
        <v>21876</v>
      </c>
      <c r="D108" s="33"/>
      <c r="E108" s="33"/>
      <c r="F108" s="33"/>
      <c r="G108" s="33"/>
      <c r="H108" s="33"/>
      <c r="I108" s="33"/>
      <c r="J108" s="33"/>
      <c r="K108" s="33"/>
      <c r="L108" s="33"/>
      <c r="M108" s="28">
        <f t="shared" si="25"/>
        <v>21876</v>
      </c>
      <c r="N108" s="15">
        <f t="shared" si="26"/>
        <v>0</v>
      </c>
    </row>
    <row r="109" spans="1:14" ht="25.5">
      <c r="A109" s="55" t="s">
        <v>112</v>
      </c>
      <c r="B109" s="10" t="s">
        <v>113</v>
      </c>
      <c r="C109" s="43">
        <v>2110096</v>
      </c>
      <c r="D109" s="33"/>
      <c r="E109" s="33"/>
      <c r="F109" s="33"/>
      <c r="G109" s="33"/>
      <c r="H109" s="33"/>
      <c r="I109" s="33"/>
      <c r="J109" s="33"/>
      <c r="K109" s="33"/>
      <c r="L109" s="33"/>
      <c r="M109" s="28">
        <f t="shared" si="25"/>
        <v>2110096</v>
      </c>
      <c r="N109" s="15">
        <f t="shared" si="26"/>
        <v>0</v>
      </c>
    </row>
    <row r="110" spans="1:14" ht="25.5">
      <c r="A110" s="58">
        <v>170000</v>
      </c>
      <c r="B110" s="9" t="s">
        <v>42</v>
      </c>
      <c r="C110" s="28">
        <f>C111+C112</f>
        <v>518611</v>
      </c>
      <c r="D110" s="28">
        <f aca="true" t="shared" si="27" ref="D110:L110">D111+D112</f>
        <v>0</v>
      </c>
      <c r="E110" s="28">
        <f t="shared" si="27"/>
        <v>0</v>
      </c>
      <c r="F110" s="28">
        <f t="shared" si="27"/>
        <v>0</v>
      </c>
      <c r="G110" s="28">
        <f t="shared" si="27"/>
        <v>0</v>
      </c>
      <c r="H110" s="28">
        <f t="shared" si="27"/>
        <v>0</v>
      </c>
      <c r="I110" s="28">
        <f t="shared" si="27"/>
        <v>0</v>
      </c>
      <c r="J110" s="28">
        <f t="shared" si="27"/>
        <v>0</v>
      </c>
      <c r="K110" s="28">
        <f t="shared" si="27"/>
        <v>0</v>
      </c>
      <c r="L110" s="28">
        <f t="shared" si="27"/>
        <v>0</v>
      </c>
      <c r="M110" s="28">
        <f t="shared" si="25"/>
        <v>518611</v>
      </c>
      <c r="N110" s="15">
        <f t="shared" si="26"/>
        <v>0</v>
      </c>
    </row>
    <row r="111" spans="1:14" ht="25.5">
      <c r="A111" s="55">
        <v>170102</v>
      </c>
      <c r="B111" s="10" t="s">
        <v>114</v>
      </c>
      <c r="C111" s="43">
        <v>485609</v>
      </c>
      <c r="D111" s="33"/>
      <c r="E111" s="33"/>
      <c r="F111" s="33"/>
      <c r="G111" s="33"/>
      <c r="H111" s="33"/>
      <c r="I111" s="33"/>
      <c r="J111" s="33"/>
      <c r="K111" s="33"/>
      <c r="L111" s="33"/>
      <c r="M111" s="28">
        <f t="shared" si="25"/>
        <v>485609</v>
      </c>
      <c r="N111" s="15">
        <f t="shared" si="26"/>
        <v>0</v>
      </c>
    </row>
    <row r="112" spans="1:14" ht="25.5">
      <c r="A112" s="55">
        <v>170302</v>
      </c>
      <c r="B112" s="10" t="s">
        <v>115</v>
      </c>
      <c r="C112" s="43">
        <v>33002</v>
      </c>
      <c r="D112" s="33"/>
      <c r="E112" s="33"/>
      <c r="F112" s="33"/>
      <c r="G112" s="33"/>
      <c r="H112" s="33"/>
      <c r="I112" s="33"/>
      <c r="J112" s="33"/>
      <c r="K112" s="33"/>
      <c r="L112" s="33"/>
      <c r="M112" s="28">
        <f t="shared" si="25"/>
        <v>33002</v>
      </c>
      <c r="N112" s="15">
        <f t="shared" si="26"/>
        <v>0</v>
      </c>
    </row>
    <row r="113" spans="1:14" ht="12.75">
      <c r="A113" s="59">
        <v>250000</v>
      </c>
      <c r="B113" s="7" t="s">
        <v>43</v>
      </c>
      <c r="C113" s="28">
        <f>C114</f>
        <v>2756</v>
      </c>
      <c r="D113" s="28">
        <f aca="true" t="shared" si="28" ref="D113:L113">D114</f>
        <v>0</v>
      </c>
      <c r="E113" s="28">
        <f t="shared" si="28"/>
        <v>0</v>
      </c>
      <c r="F113" s="28">
        <f t="shared" si="28"/>
        <v>0</v>
      </c>
      <c r="G113" s="28">
        <f t="shared" si="28"/>
        <v>0</v>
      </c>
      <c r="H113" s="28">
        <f t="shared" si="28"/>
        <v>0</v>
      </c>
      <c r="I113" s="28">
        <f t="shared" si="28"/>
        <v>0</v>
      </c>
      <c r="J113" s="28">
        <f t="shared" si="28"/>
        <v>0</v>
      </c>
      <c r="K113" s="28">
        <f t="shared" si="28"/>
        <v>0</v>
      </c>
      <c r="L113" s="28">
        <f t="shared" si="28"/>
        <v>0</v>
      </c>
      <c r="M113" s="28">
        <f t="shared" si="25"/>
        <v>2756</v>
      </c>
      <c r="N113" s="15">
        <f t="shared" si="26"/>
        <v>0</v>
      </c>
    </row>
    <row r="114" spans="1:14" ht="12.75">
      <c r="A114" s="56">
        <v>250404</v>
      </c>
      <c r="B114" s="8" t="s">
        <v>44</v>
      </c>
      <c r="C114" s="43">
        <v>2756</v>
      </c>
      <c r="D114" s="33"/>
      <c r="E114" s="33"/>
      <c r="F114" s="28"/>
      <c r="G114" s="33"/>
      <c r="H114" s="33"/>
      <c r="I114" s="33"/>
      <c r="J114" s="33"/>
      <c r="K114" s="33"/>
      <c r="L114" s="33"/>
      <c r="M114" s="28">
        <f t="shared" si="25"/>
        <v>2756</v>
      </c>
      <c r="N114" s="15">
        <f t="shared" si="26"/>
        <v>0</v>
      </c>
    </row>
    <row r="115" spans="1:14" ht="12.75">
      <c r="A115" s="59" t="s">
        <v>139</v>
      </c>
      <c r="B115" s="7" t="s">
        <v>131</v>
      </c>
      <c r="C115" s="28">
        <f>C116+C118</f>
        <v>2875409</v>
      </c>
      <c r="D115" s="28">
        <f aca="true" t="shared" si="29" ref="D115:L115">D116+D118</f>
        <v>2278664</v>
      </c>
      <c r="E115" s="28">
        <f t="shared" si="29"/>
        <v>437810</v>
      </c>
      <c r="F115" s="28">
        <f t="shared" si="29"/>
        <v>0</v>
      </c>
      <c r="G115" s="28">
        <f t="shared" si="29"/>
        <v>0</v>
      </c>
      <c r="H115" s="28">
        <f t="shared" si="29"/>
        <v>0</v>
      </c>
      <c r="I115" s="28">
        <f t="shared" si="29"/>
        <v>0</v>
      </c>
      <c r="J115" s="28">
        <f t="shared" si="29"/>
        <v>0</v>
      </c>
      <c r="K115" s="28">
        <f t="shared" si="29"/>
        <v>0</v>
      </c>
      <c r="L115" s="28">
        <f t="shared" si="29"/>
        <v>0</v>
      </c>
      <c r="M115" s="28">
        <f t="shared" si="25"/>
        <v>2875409</v>
      </c>
      <c r="N115" s="15">
        <f t="shared" si="26"/>
        <v>0</v>
      </c>
    </row>
    <row r="116" spans="1:14" ht="12.75">
      <c r="A116" s="59" t="s">
        <v>17</v>
      </c>
      <c r="B116" s="7" t="s">
        <v>18</v>
      </c>
      <c r="C116" s="28">
        <f>C117</f>
        <v>50964</v>
      </c>
      <c r="D116" s="28">
        <f aca="true" t="shared" si="30" ref="D116:L116">D117</f>
        <v>46425</v>
      </c>
      <c r="E116" s="28">
        <f t="shared" si="30"/>
        <v>2801</v>
      </c>
      <c r="F116" s="28">
        <f t="shared" si="30"/>
        <v>0</v>
      </c>
      <c r="G116" s="28">
        <f t="shared" si="30"/>
        <v>0</v>
      </c>
      <c r="H116" s="28">
        <f t="shared" si="30"/>
        <v>0</v>
      </c>
      <c r="I116" s="28">
        <f t="shared" si="30"/>
        <v>0</v>
      </c>
      <c r="J116" s="28">
        <f t="shared" si="30"/>
        <v>0</v>
      </c>
      <c r="K116" s="28">
        <f t="shared" si="30"/>
        <v>0</v>
      </c>
      <c r="L116" s="28">
        <f t="shared" si="30"/>
        <v>0</v>
      </c>
      <c r="M116" s="28">
        <f t="shared" si="25"/>
        <v>50964</v>
      </c>
      <c r="N116" s="15">
        <f t="shared" si="26"/>
        <v>0</v>
      </c>
    </row>
    <row r="117" spans="1:14" ht="12.75">
      <c r="A117" s="56" t="s">
        <v>19</v>
      </c>
      <c r="B117" s="8" t="s">
        <v>20</v>
      </c>
      <c r="C117" s="43">
        <v>50964</v>
      </c>
      <c r="D117" s="43">
        <v>46425</v>
      </c>
      <c r="E117" s="43">
        <v>2801</v>
      </c>
      <c r="F117" s="33"/>
      <c r="G117" s="33"/>
      <c r="H117" s="33"/>
      <c r="I117" s="33"/>
      <c r="J117" s="33"/>
      <c r="K117" s="33"/>
      <c r="L117" s="33"/>
      <c r="M117" s="28">
        <f t="shared" si="25"/>
        <v>50964</v>
      </c>
      <c r="N117" s="15">
        <f t="shared" si="26"/>
        <v>0</v>
      </c>
    </row>
    <row r="118" spans="1:14" ht="12.75">
      <c r="A118" s="59">
        <v>110000</v>
      </c>
      <c r="B118" s="7" t="s">
        <v>132</v>
      </c>
      <c r="C118" s="28">
        <f>SUM(C119:C124)</f>
        <v>2824445</v>
      </c>
      <c r="D118" s="28">
        <f aca="true" t="shared" si="31" ref="D118:L118">SUM(D119:D124)</f>
        <v>2232239</v>
      </c>
      <c r="E118" s="28">
        <f t="shared" si="31"/>
        <v>435009</v>
      </c>
      <c r="F118" s="28">
        <f t="shared" si="31"/>
        <v>0</v>
      </c>
      <c r="G118" s="28">
        <f t="shared" si="31"/>
        <v>0</v>
      </c>
      <c r="H118" s="28">
        <f t="shared" si="31"/>
        <v>0</v>
      </c>
      <c r="I118" s="28">
        <f t="shared" si="31"/>
        <v>0</v>
      </c>
      <c r="J118" s="28">
        <f t="shared" si="31"/>
        <v>0</v>
      </c>
      <c r="K118" s="28">
        <f t="shared" si="31"/>
        <v>0</v>
      </c>
      <c r="L118" s="28">
        <f t="shared" si="31"/>
        <v>0</v>
      </c>
      <c r="M118" s="28">
        <f t="shared" si="25"/>
        <v>2824445</v>
      </c>
      <c r="N118" s="15">
        <f t="shared" si="26"/>
        <v>0</v>
      </c>
    </row>
    <row r="119" spans="1:14" ht="25.5">
      <c r="A119" s="56">
        <v>110103</v>
      </c>
      <c r="B119" s="8" t="s">
        <v>133</v>
      </c>
      <c r="C119" s="43">
        <v>124170</v>
      </c>
      <c r="D119" s="43">
        <v>12156</v>
      </c>
      <c r="E119" s="43"/>
      <c r="F119" s="33"/>
      <c r="G119" s="33"/>
      <c r="H119" s="33"/>
      <c r="I119" s="33"/>
      <c r="J119" s="33"/>
      <c r="K119" s="33"/>
      <c r="L119" s="33"/>
      <c r="M119" s="28">
        <f t="shared" si="25"/>
        <v>124170</v>
      </c>
      <c r="N119" s="15">
        <f t="shared" si="26"/>
        <v>0</v>
      </c>
    </row>
    <row r="120" spans="1:14" ht="12.75">
      <c r="A120" s="56">
        <v>110201</v>
      </c>
      <c r="B120" s="8" t="s">
        <v>134</v>
      </c>
      <c r="C120" s="43">
        <v>580271</v>
      </c>
      <c r="D120" s="43">
        <v>513744</v>
      </c>
      <c r="E120" s="43">
        <v>58324</v>
      </c>
      <c r="F120" s="33"/>
      <c r="G120" s="33"/>
      <c r="H120" s="33"/>
      <c r="I120" s="33"/>
      <c r="J120" s="33"/>
      <c r="K120" s="33"/>
      <c r="L120" s="33"/>
      <c r="M120" s="28">
        <f t="shared" si="25"/>
        <v>580271</v>
      </c>
      <c r="N120" s="15">
        <f t="shared" si="26"/>
        <v>0</v>
      </c>
    </row>
    <row r="121" spans="1:14" ht="12.75">
      <c r="A121" s="56">
        <v>110202</v>
      </c>
      <c r="B121" s="8" t="s">
        <v>135</v>
      </c>
      <c r="C121" s="43">
        <v>154075</v>
      </c>
      <c r="D121" s="43">
        <v>90898</v>
      </c>
      <c r="E121" s="43">
        <v>52803</v>
      </c>
      <c r="F121" s="33"/>
      <c r="G121" s="33"/>
      <c r="H121" s="33"/>
      <c r="I121" s="33"/>
      <c r="J121" s="33"/>
      <c r="K121" s="33"/>
      <c r="L121" s="33"/>
      <c r="M121" s="28">
        <f t="shared" si="25"/>
        <v>154075</v>
      </c>
      <c r="N121" s="15">
        <f t="shared" si="26"/>
        <v>0</v>
      </c>
    </row>
    <row r="122" spans="1:14" ht="25.5">
      <c r="A122" s="56">
        <v>110204</v>
      </c>
      <c r="B122" s="8" t="s">
        <v>136</v>
      </c>
      <c r="C122" s="43">
        <v>357740</v>
      </c>
      <c r="D122" s="43">
        <v>330739</v>
      </c>
      <c r="E122" s="43">
        <v>17845</v>
      </c>
      <c r="F122" s="33"/>
      <c r="G122" s="33"/>
      <c r="H122" s="33"/>
      <c r="I122" s="33"/>
      <c r="J122" s="33"/>
      <c r="K122" s="33"/>
      <c r="L122" s="33"/>
      <c r="M122" s="28">
        <f t="shared" si="25"/>
        <v>357740</v>
      </c>
      <c r="N122" s="15">
        <f t="shared" si="26"/>
        <v>0</v>
      </c>
    </row>
    <row r="123" spans="1:14" ht="12.75">
      <c r="A123" s="56">
        <v>110205</v>
      </c>
      <c r="B123" s="8" t="s">
        <v>137</v>
      </c>
      <c r="C123" s="43">
        <v>1531155</v>
      </c>
      <c r="D123" s="43">
        <v>1217404</v>
      </c>
      <c r="E123" s="43">
        <v>301829</v>
      </c>
      <c r="F123" s="33"/>
      <c r="G123" s="33"/>
      <c r="H123" s="33"/>
      <c r="I123" s="33"/>
      <c r="J123" s="31"/>
      <c r="K123" s="33"/>
      <c r="L123" s="33"/>
      <c r="M123" s="28">
        <f t="shared" si="25"/>
        <v>1531155</v>
      </c>
      <c r="N123" s="15">
        <f t="shared" si="26"/>
        <v>0</v>
      </c>
    </row>
    <row r="124" spans="1:14" ht="12.75">
      <c r="A124" s="56">
        <v>110502</v>
      </c>
      <c r="B124" s="8" t="s">
        <v>138</v>
      </c>
      <c r="C124" s="43">
        <v>77034</v>
      </c>
      <c r="D124" s="43">
        <v>67298</v>
      </c>
      <c r="E124" s="43">
        <v>4208</v>
      </c>
      <c r="F124" s="33"/>
      <c r="G124" s="33"/>
      <c r="H124" s="33"/>
      <c r="I124" s="33"/>
      <c r="J124" s="33"/>
      <c r="K124" s="33"/>
      <c r="L124" s="33"/>
      <c r="M124" s="28">
        <f t="shared" si="25"/>
        <v>77034</v>
      </c>
      <c r="N124" s="15">
        <f t="shared" si="26"/>
        <v>0</v>
      </c>
    </row>
    <row r="125" spans="1:14" ht="12.75">
      <c r="A125" s="59" t="s">
        <v>141</v>
      </c>
      <c r="B125" s="7" t="s">
        <v>140</v>
      </c>
      <c r="C125" s="28">
        <f aca="true" t="shared" si="32" ref="C125:L126">C126</f>
        <v>166986</v>
      </c>
      <c r="D125" s="28">
        <f t="shared" si="32"/>
        <v>102453</v>
      </c>
      <c r="E125" s="28">
        <f t="shared" si="32"/>
        <v>37328</v>
      </c>
      <c r="F125" s="28">
        <f t="shared" si="32"/>
        <v>0</v>
      </c>
      <c r="G125" s="28">
        <f t="shared" si="32"/>
        <v>0</v>
      </c>
      <c r="H125" s="28">
        <f t="shared" si="32"/>
        <v>0</v>
      </c>
      <c r="I125" s="28">
        <f t="shared" si="32"/>
        <v>0</v>
      </c>
      <c r="J125" s="28">
        <f t="shared" si="32"/>
        <v>0</v>
      </c>
      <c r="K125" s="28">
        <f t="shared" si="32"/>
        <v>0</v>
      </c>
      <c r="L125" s="28">
        <f t="shared" si="32"/>
        <v>0</v>
      </c>
      <c r="M125" s="28">
        <f t="shared" si="25"/>
        <v>166986</v>
      </c>
      <c r="N125" s="15">
        <f t="shared" si="26"/>
        <v>0</v>
      </c>
    </row>
    <row r="126" spans="1:14" ht="12.75">
      <c r="A126" s="59" t="s">
        <v>17</v>
      </c>
      <c r="B126" s="7" t="s">
        <v>18</v>
      </c>
      <c r="C126" s="28">
        <f t="shared" si="32"/>
        <v>166986</v>
      </c>
      <c r="D126" s="28">
        <f t="shared" si="32"/>
        <v>102453</v>
      </c>
      <c r="E126" s="28">
        <f t="shared" si="32"/>
        <v>37328</v>
      </c>
      <c r="F126" s="28">
        <f t="shared" si="32"/>
        <v>0</v>
      </c>
      <c r="G126" s="28">
        <f t="shared" si="32"/>
        <v>0</v>
      </c>
      <c r="H126" s="28">
        <f t="shared" si="32"/>
        <v>0</v>
      </c>
      <c r="I126" s="28">
        <f t="shared" si="32"/>
        <v>0</v>
      </c>
      <c r="J126" s="28">
        <f t="shared" si="32"/>
        <v>0</v>
      </c>
      <c r="K126" s="28">
        <f t="shared" si="32"/>
        <v>0</v>
      </c>
      <c r="L126" s="28">
        <f t="shared" si="32"/>
        <v>0</v>
      </c>
      <c r="M126" s="28">
        <f t="shared" si="25"/>
        <v>166986</v>
      </c>
      <c r="N126" s="15">
        <f t="shared" si="26"/>
        <v>0</v>
      </c>
    </row>
    <row r="127" spans="1:14" ht="12.75">
      <c r="A127" s="56" t="s">
        <v>19</v>
      </c>
      <c r="B127" s="8" t="s">
        <v>20</v>
      </c>
      <c r="C127" s="43">
        <v>166986</v>
      </c>
      <c r="D127" s="43">
        <v>102453</v>
      </c>
      <c r="E127" s="43">
        <v>37328</v>
      </c>
      <c r="F127" s="33"/>
      <c r="G127" s="33"/>
      <c r="H127" s="33"/>
      <c r="I127" s="33"/>
      <c r="J127" s="33"/>
      <c r="K127" s="33"/>
      <c r="L127" s="33"/>
      <c r="M127" s="28">
        <f t="shared" si="25"/>
        <v>166986</v>
      </c>
      <c r="N127" s="15">
        <f t="shared" si="26"/>
        <v>0</v>
      </c>
    </row>
    <row r="128" spans="1:14" ht="25.5">
      <c r="A128" s="59" t="s">
        <v>142</v>
      </c>
      <c r="B128" s="7" t="s">
        <v>163</v>
      </c>
      <c r="C128" s="28">
        <f aca="true" t="shared" si="33" ref="C128:L129">C129</f>
        <v>69619</v>
      </c>
      <c r="D128" s="28">
        <f t="shared" si="33"/>
        <v>64673</v>
      </c>
      <c r="E128" s="28">
        <f t="shared" si="33"/>
        <v>4283</v>
      </c>
      <c r="F128" s="28">
        <f t="shared" si="33"/>
        <v>0</v>
      </c>
      <c r="G128" s="28">
        <f t="shared" si="33"/>
        <v>0</v>
      </c>
      <c r="H128" s="28">
        <f t="shared" si="33"/>
        <v>0</v>
      </c>
      <c r="I128" s="28">
        <f t="shared" si="33"/>
        <v>0</v>
      </c>
      <c r="J128" s="28">
        <f t="shared" si="33"/>
        <v>0</v>
      </c>
      <c r="K128" s="28">
        <f t="shared" si="33"/>
        <v>0</v>
      </c>
      <c r="L128" s="28">
        <f t="shared" si="33"/>
        <v>0</v>
      </c>
      <c r="M128" s="28">
        <f t="shared" si="25"/>
        <v>69619</v>
      </c>
      <c r="N128" s="15">
        <f t="shared" si="26"/>
        <v>0</v>
      </c>
    </row>
    <row r="129" spans="1:14" ht="12.75">
      <c r="A129" s="59" t="s">
        <v>17</v>
      </c>
      <c r="B129" s="7" t="s">
        <v>18</v>
      </c>
      <c r="C129" s="28">
        <f t="shared" si="33"/>
        <v>69619</v>
      </c>
      <c r="D129" s="28">
        <f t="shared" si="33"/>
        <v>64673</v>
      </c>
      <c r="E129" s="28">
        <f t="shared" si="33"/>
        <v>4283</v>
      </c>
      <c r="F129" s="28">
        <f t="shared" si="33"/>
        <v>0</v>
      </c>
      <c r="G129" s="28">
        <f t="shared" si="33"/>
        <v>0</v>
      </c>
      <c r="H129" s="28">
        <f t="shared" si="33"/>
        <v>0</v>
      </c>
      <c r="I129" s="28">
        <f t="shared" si="33"/>
        <v>0</v>
      </c>
      <c r="J129" s="28">
        <f t="shared" si="33"/>
        <v>0</v>
      </c>
      <c r="K129" s="28">
        <f t="shared" si="33"/>
        <v>0</v>
      </c>
      <c r="L129" s="28">
        <f t="shared" si="33"/>
        <v>0</v>
      </c>
      <c r="M129" s="28">
        <f t="shared" si="25"/>
        <v>69619</v>
      </c>
      <c r="N129" s="15">
        <f t="shared" si="26"/>
        <v>0</v>
      </c>
    </row>
    <row r="130" spans="1:14" ht="12.75">
      <c r="A130" s="56" t="s">
        <v>19</v>
      </c>
      <c r="B130" s="8" t="s">
        <v>20</v>
      </c>
      <c r="C130" s="43">
        <v>69619</v>
      </c>
      <c r="D130" s="43">
        <v>64673</v>
      </c>
      <c r="E130" s="43">
        <v>4283</v>
      </c>
      <c r="F130" s="33"/>
      <c r="G130" s="33"/>
      <c r="H130" s="33"/>
      <c r="I130" s="33"/>
      <c r="J130" s="33"/>
      <c r="K130" s="33"/>
      <c r="L130" s="33"/>
      <c r="M130" s="28">
        <f t="shared" si="25"/>
        <v>69619</v>
      </c>
      <c r="N130" s="15">
        <f t="shared" si="26"/>
        <v>0</v>
      </c>
    </row>
    <row r="131" spans="1:14" ht="38.25">
      <c r="A131" s="59" t="s">
        <v>150</v>
      </c>
      <c r="B131" s="7" t="s">
        <v>143</v>
      </c>
      <c r="C131" s="28">
        <f>C132</f>
        <v>178239</v>
      </c>
      <c r="D131" s="28">
        <f aca="true" t="shared" si="34" ref="D131:L131">D132</f>
        <v>158002</v>
      </c>
      <c r="E131" s="28">
        <f t="shared" si="34"/>
        <v>15748</v>
      </c>
      <c r="F131" s="28">
        <f t="shared" si="34"/>
        <v>0</v>
      </c>
      <c r="G131" s="28">
        <f t="shared" si="34"/>
        <v>0</v>
      </c>
      <c r="H131" s="28">
        <f t="shared" si="34"/>
        <v>0</v>
      </c>
      <c r="I131" s="28">
        <f t="shared" si="34"/>
        <v>0</v>
      </c>
      <c r="J131" s="28">
        <f t="shared" si="34"/>
        <v>0</v>
      </c>
      <c r="K131" s="28">
        <f t="shared" si="34"/>
        <v>0</v>
      </c>
      <c r="L131" s="28">
        <f t="shared" si="34"/>
        <v>0</v>
      </c>
      <c r="M131" s="28">
        <f t="shared" si="25"/>
        <v>178239</v>
      </c>
      <c r="N131" s="15">
        <f t="shared" si="26"/>
        <v>0</v>
      </c>
    </row>
    <row r="132" spans="1:14" ht="12.75">
      <c r="A132" s="59" t="s">
        <v>17</v>
      </c>
      <c r="B132" s="7" t="s">
        <v>18</v>
      </c>
      <c r="C132" s="28">
        <f>C133</f>
        <v>178239</v>
      </c>
      <c r="D132" s="28">
        <f aca="true" t="shared" si="35" ref="D132:L132">D133</f>
        <v>158002</v>
      </c>
      <c r="E132" s="28">
        <f t="shared" si="35"/>
        <v>15748</v>
      </c>
      <c r="F132" s="28">
        <f t="shared" si="35"/>
        <v>0</v>
      </c>
      <c r="G132" s="28">
        <f t="shared" si="35"/>
        <v>0</v>
      </c>
      <c r="H132" s="28">
        <f t="shared" si="35"/>
        <v>0</v>
      </c>
      <c r="I132" s="28">
        <f t="shared" si="35"/>
        <v>0</v>
      </c>
      <c r="J132" s="28">
        <f t="shared" si="35"/>
        <v>0</v>
      </c>
      <c r="K132" s="28">
        <f t="shared" si="35"/>
        <v>0</v>
      </c>
      <c r="L132" s="28">
        <f t="shared" si="35"/>
        <v>0</v>
      </c>
      <c r="M132" s="28">
        <f t="shared" si="25"/>
        <v>178239</v>
      </c>
      <c r="N132" s="15">
        <f t="shared" si="26"/>
        <v>0</v>
      </c>
    </row>
    <row r="133" spans="1:14" ht="12.75">
      <c r="A133" s="56" t="s">
        <v>19</v>
      </c>
      <c r="B133" s="8" t="s">
        <v>20</v>
      </c>
      <c r="C133" s="43">
        <v>178239</v>
      </c>
      <c r="D133" s="43">
        <v>158002</v>
      </c>
      <c r="E133" s="43">
        <v>15748</v>
      </c>
      <c r="F133" s="33"/>
      <c r="G133" s="33"/>
      <c r="H133" s="33"/>
      <c r="I133" s="33"/>
      <c r="J133" s="33"/>
      <c r="K133" s="33"/>
      <c r="L133" s="33"/>
      <c r="M133" s="28">
        <f t="shared" si="25"/>
        <v>178239</v>
      </c>
      <c r="N133" s="15">
        <f t="shared" si="26"/>
        <v>0</v>
      </c>
    </row>
    <row r="134" spans="1:14" ht="12.75">
      <c r="A134" s="59" t="s">
        <v>147</v>
      </c>
      <c r="B134" s="7" t="s">
        <v>144</v>
      </c>
      <c r="C134" s="28">
        <f>C135+C137</f>
        <v>2596041</v>
      </c>
      <c r="D134" s="28">
        <f aca="true" t="shared" si="36" ref="D134:L134">D135+D137</f>
        <v>186961</v>
      </c>
      <c r="E134" s="28">
        <f t="shared" si="36"/>
        <v>10501</v>
      </c>
      <c r="F134" s="28">
        <f t="shared" si="36"/>
        <v>0</v>
      </c>
      <c r="G134" s="28">
        <f t="shared" si="36"/>
        <v>0</v>
      </c>
      <c r="H134" s="28">
        <f t="shared" si="36"/>
        <v>0</v>
      </c>
      <c r="I134" s="28">
        <f t="shared" si="36"/>
        <v>0</v>
      </c>
      <c r="J134" s="28">
        <f t="shared" si="36"/>
        <v>0</v>
      </c>
      <c r="K134" s="28">
        <f t="shared" si="36"/>
        <v>0</v>
      </c>
      <c r="L134" s="28">
        <f t="shared" si="36"/>
        <v>0</v>
      </c>
      <c r="M134" s="28">
        <f t="shared" si="25"/>
        <v>2596041</v>
      </c>
      <c r="N134" s="15">
        <f t="shared" si="26"/>
        <v>0</v>
      </c>
    </row>
    <row r="135" spans="1:14" ht="12.75">
      <c r="A135" s="59" t="s">
        <v>17</v>
      </c>
      <c r="B135" s="7" t="s">
        <v>18</v>
      </c>
      <c r="C135" s="28">
        <f>C136</f>
        <v>212241</v>
      </c>
      <c r="D135" s="28">
        <f aca="true" t="shared" si="37" ref="D135:L135">D136</f>
        <v>186961</v>
      </c>
      <c r="E135" s="28">
        <f t="shared" si="37"/>
        <v>10501</v>
      </c>
      <c r="F135" s="28">
        <f t="shared" si="37"/>
        <v>0</v>
      </c>
      <c r="G135" s="28">
        <f t="shared" si="37"/>
        <v>0</v>
      </c>
      <c r="H135" s="28">
        <f t="shared" si="37"/>
        <v>0</v>
      </c>
      <c r="I135" s="28">
        <f t="shared" si="37"/>
        <v>0</v>
      </c>
      <c r="J135" s="28">
        <f t="shared" si="37"/>
        <v>0</v>
      </c>
      <c r="K135" s="28">
        <f t="shared" si="37"/>
        <v>0</v>
      </c>
      <c r="L135" s="28">
        <f t="shared" si="37"/>
        <v>0</v>
      </c>
      <c r="M135" s="28">
        <f t="shared" si="25"/>
        <v>212241</v>
      </c>
      <c r="N135" s="15">
        <f t="shared" si="26"/>
        <v>0</v>
      </c>
    </row>
    <row r="136" spans="1:14" ht="12.75">
      <c r="A136" s="56" t="s">
        <v>19</v>
      </c>
      <c r="B136" s="8" t="s">
        <v>20</v>
      </c>
      <c r="C136" s="30">
        <v>212241</v>
      </c>
      <c r="D136" s="43">
        <v>186961</v>
      </c>
      <c r="E136" s="43">
        <v>10501</v>
      </c>
      <c r="F136" s="33"/>
      <c r="G136" s="33"/>
      <c r="H136" s="33"/>
      <c r="I136" s="33"/>
      <c r="J136" s="33"/>
      <c r="K136" s="33"/>
      <c r="L136" s="33"/>
      <c r="M136" s="28">
        <f t="shared" si="25"/>
        <v>212241</v>
      </c>
      <c r="N136" s="15">
        <f t="shared" si="26"/>
        <v>0</v>
      </c>
    </row>
    <row r="137" spans="1:14" ht="12.75">
      <c r="A137" s="59">
        <v>250000</v>
      </c>
      <c r="B137" s="7" t="s">
        <v>43</v>
      </c>
      <c r="C137" s="28">
        <f>C138</f>
        <v>2383800</v>
      </c>
      <c r="D137" s="28">
        <f aca="true" t="shared" si="38" ref="D137:L137">D138</f>
        <v>0</v>
      </c>
      <c r="E137" s="28">
        <f t="shared" si="38"/>
        <v>0</v>
      </c>
      <c r="F137" s="28">
        <f t="shared" si="38"/>
        <v>0</v>
      </c>
      <c r="G137" s="28">
        <f t="shared" si="38"/>
        <v>0</v>
      </c>
      <c r="H137" s="28">
        <f t="shared" si="38"/>
        <v>0</v>
      </c>
      <c r="I137" s="28">
        <f t="shared" si="38"/>
        <v>0</v>
      </c>
      <c r="J137" s="28">
        <f t="shared" si="38"/>
        <v>0</v>
      </c>
      <c r="K137" s="28">
        <f t="shared" si="38"/>
        <v>0</v>
      </c>
      <c r="L137" s="28">
        <f t="shared" si="38"/>
        <v>0</v>
      </c>
      <c r="M137" s="28">
        <f t="shared" si="25"/>
        <v>2383800</v>
      </c>
      <c r="N137" s="15">
        <f t="shared" si="26"/>
        <v>0</v>
      </c>
    </row>
    <row r="138" spans="1:14" s="14" customFormat="1" ht="12.75">
      <c r="A138" s="59" t="s">
        <v>169</v>
      </c>
      <c r="B138" s="7" t="s">
        <v>175</v>
      </c>
      <c r="C138" s="30">
        <v>2383800</v>
      </c>
      <c r="D138" s="28"/>
      <c r="E138" s="28"/>
      <c r="F138" s="52"/>
      <c r="G138" s="28"/>
      <c r="H138" s="28"/>
      <c r="I138" s="28"/>
      <c r="J138" s="28"/>
      <c r="K138" s="28"/>
      <c r="L138" s="28"/>
      <c r="M138" s="28">
        <f t="shared" si="25"/>
        <v>2383800</v>
      </c>
      <c r="N138" s="15">
        <f t="shared" si="26"/>
        <v>0</v>
      </c>
    </row>
    <row r="139" spans="1:14" ht="12.75">
      <c r="A139" s="59" t="s">
        <v>148</v>
      </c>
      <c r="B139" s="7" t="s">
        <v>144</v>
      </c>
      <c r="C139" s="28">
        <f>C140</f>
        <v>12500</v>
      </c>
      <c r="D139" s="28">
        <f aca="true" t="shared" si="39" ref="D139:L140">D140</f>
        <v>0</v>
      </c>
      <c r="E139" s="28">
        <f t="shared" si="39"/>
        <v>0</v>
      </c>
      <c r="F139" s="28">
        <f t="shared" si="39"/>
        <v>0</v>
      </c>
      <c r="G139" s="28">
        <f t="shared" si="39"/>
        <v>0</v>
      </c>
      <c r="H139" s="28">
        <f t="shared" si="39"/>
        <v>0</v>
      </c>
      <c r="I139" s="28">
        <f t="shared" si="39"/>
        <v>0</v>
      </c>
      <c r="J139" s="28">
        <f t="shared" si="39"/>
        <v>0</v>
      </c>
      <c r="K139" s="28">
        <f t="shared" si="39"/>
        <v>0</v>
      </c>
      <c r="L139" s="28">
        <f t="shared" si="39"/>
        <v>0</v>
      </c>
      <c r="M139" s="28">
        <f t="shared" si="25"/>
        <v>12500</v>
      </c>
      <c r="N139" s="15">
        <f t="shared" si="26"/>
        <v>0</v>
      </c>
    </row>
    <row r="140" spans="1:14" ht="12.75">
      <c r="A140" s="59" t="s">
        <v>149</v>
      </c>
      <c r="B140" s="7" t="s">
        <v>43</v>
      </c>
      <c r="C140" s="28">
        <f>C141</f>
        <v>12500</v>
      </c>
      <c r="D140" s="28">
        <f t="shared" si="39"/>
        <v>0</v>
      </c>
      <c r="E140" s="28">
        <f t="shared" si="39"/>
        <v>0</v>
      </c>
      <c r="F140" s="28">
        <f t="shared" si="39"/>
        <v>0</v>
      </c>
      <c r="G140" s="28">
        <f t="shared" si="39"/>
        <v>0</v>
      </c>
      <c r="H140" s="28">
        <f t="shared" si="39"/>
        <v>0</v>
      </c>
      <c r="I140" s="28">
        <f t="shared" si="39"/>
        <v>0</v>
      </c>
      <c r="J140" s="28">
        <f t="shared" si="39"/>
        <v>0</v>
      </c>
      <c r="K140" s="28">
        <f t="shared" si="39"/>
        <v>0</v>
      </c>
      <c r="L140" s="28">
        <f t="shared" si="39"/>
        <v>0</v>
      </c>
      <c r="M140" s="28">
        <f t="shared" si="25"/>
        <v>12500</v>
      </c>
      <c r="N140" s="15">
        <f t="shared" si="26"/>
        <v>0</v>
      </c>
    </row>
    <row r="141" spans="1:14" ht="12.75">
      <c r="A141" s="60">
        <v>250102</v>
      </c>
      <c r="B141" s="53" t="s">
        <v>145</v>
      </c>
      <c r="C141" s="30">
        <v>12500</v>
      </c>
      <c r="D141" s="28"/>
      <c r="E141" s="28"/>
      <c r="F141" s="33"/>
      <c r="G141" s="28"/>
      <c r="H141" s="28"/>
      <c r="I141" s="28"/>
      <c r="J141" s="28"/>
      <c r="K141" s="28"/>
      <c r="L141" s="28"/>
      <c r="M141" s="28">
        <f t="shared" si="25"/>
        <v>12500</v>
      </c>
      <c r="N141" s="15">
        <f t="shared" si="26"/>
        <v>0</v>
      </c>
    </row>
    <row r="142" spans="1:14" ht="15.75">
      <c r="A142" s="61" t="s">
        <v>146</v>
      </c>
      <c r="B142" s="54"/>
      <c r="C142" s="28">
        <f>C15+C44+C58+C69+C115+C125+C128+C131+C134+C139</f>
        <v>78275933</v>
      </c>
      <c r="D142" s="28">
        <f>D15+D44+D58+D69+D115+D125+D128+D131+D134+D139</f>
        <v>30995764</v>
      </c>
      <c r="E142" s="28">
        <f>E15+E44+E58+E69+E115+E125+E128+E131+E134+E139</f>
        <v>6965462</v>
      </c>
      <c r="F142" s="28">
        <f>F15+F44+F58+F69+F115+F125+F128+F131+F134+F139</f>
        <v>0</v>
      </c>
      <c r="G142" s="28">
        <f>G15+G44+G58+G69+G115+G125+G128+G131+G134+G139</f>
        <v>0</v>
      </c>
      <c r="H142" s="28">
        <f>H15+H44+H58+H69+H115+H125+H128+H131+H134+H139</f>
        <v>0</v>
      </c>
      <c r="I142" s="28">
        <f>I15+I44+I58+I69+I115+I125+I128+I131+I134+I139</f>
        <v>0</v>
      </c>
      <c r="J142" s="28">
        <f>J15+J44+J58+J69+J115+J125+J128+J131+J134+J139</f>
        <v>0</v>
      </c>
      <c r="K142" s="28">
        <f>K15+K44+K58+K69+K115+K125+K128+K131+K134+K139</f>
        <v>0</v>
      </c>
      <c r="L142" s="28">
        <f>L15+L44+L58+L69+L115+L125+L128+L131+L134+L139</f>
        <v>0</v>
      </c>
      <c r="M142" s="28">
        <f>C142+F142</f>
        <v>78275933</v>
      </c>
      <c r="N142" s="15">
        <f t="shared" si="26"/>
        <v>0</v>
      </c>
    </row>
    <row r="144" spans="3:6" ht="12.75">
      <c r="C144" s="11"/>
      <c r="F144" s="11"/>
    </row>
    <row r="145" spans="1:14" s="19" customFormat="1" ht="20.25">
      <c r="A145" s="18"/>
      <c r="B145" s="65" t="s">
        <v>182</v>
      </c>
      <c r="C145" s="66"/>
      <c r="D145" s="67"/>
      <c r="E145" s="67"/>
      <c r="F145" s="67"/>
      <c r="G145" s="67"/>
      <c r="H145" s="67"/>
      <c r="I145" s="67"/>
      <c r="J145" s="67"/>
      <c r="K145" s="67" t="s">
        <v>183</v>
      </c>
      <c r="L145" s="67"/>
      <c r="M145" s="67"/>
      <c r="N145" s="17"/>
    </row>
    <row r="146" spans="2:13" ht="20.25">
      <c r="B146" s="68"/>
      <c r="C146" s="69"/>
      <c r="D146" s="68"/>
      <c r="E146" s="68"/>
      <c r="F146" s="68"/>
      <c r="G146" s="68"/>
      <c r="H146" s="68"/>
      <c r="I146" s="70"/>
      <c r="J146" s="68"/>
      <c r="K146" s="68"/>
      <c r="L146" s="68"/>
      <c r="M146" s="68"/>
    </row>
    <row r="148" ht="12.75">
      <c r="C148" s="11"/>
    </row>
    <row r="150" spans="2:3" ht="12.75">
      <c r="B150" s="11"/>
      <c r="C150" s="11"/>
    </row>
    <row r="151" spans="2:3" ht="12.75">
      <c r="B151" s="11"/>
      <c r="C151" s="13"/>
    </row>
  </sheetData>
  <sheetProtection/>
  <mergeCells count="30">
    <mergeCell ref="M78:M79"/>
    <mergeCell ref="F78:F79"/>
    <mergeCell ref="G78:G79"/>
    <mergeCell ref="H78:H79"/>
    <mergeCell ref="I78:I79"/>
    <mergeCell ref="J78:J79"/>
    <mergeCell ref="L78:L79"/>
    <mergeCell ref="M9:M13"/>
    <mergeCell ref="C10:C13"/>
    <mergeCell ref="D10:E10"/>
    <mergeCell ref="F10:F13"/>
    <mergeCell ref="L12:L13"/>
    <mergeCell ref="A78:A79"/>
    <mergeCell ref="C78:C79"/>
    <mergeCell ref="D78:D79"/>
    <mergeCell ref="E78:E79"/>
    <mergeCell ref="A9:A12"/>
    <mergeCell ref="B9:B12"/>
    <mergeCell ref="C9:E9"/>
    <mergeCell ref="F9:L9"/>
    <mergeCell ref="A7:K7"/>
    <mergeCell ref="G10:G13"/>
    <mergeCell ref="H10:I10"/>
    <mergeCell ref="D11:D13"/>
    <mergeCell ref="E11:E13"/>
    <mergeCell ref="H11:H13"/>
    <mergeCell ref="I11:I13"/>
    <mergeCell ref="J10:J13"/>
    <mergeCell ref="K10:L10"/>
    <mergeCell ref="K11:K13"/>
  </mergeCells>
  <printOptions/>
  <pageMargins left="0.75" right="0.25" top="0.3" bottom="0.18" header="0.3" footer="0.21"/>
  <pageSetup fitToHeight="10" horizontalDpi="600" verticalDpi="600" orientation="landscape" paperSize="9" scale="65" r:id="rId1"/>
  <rowBreaks count="3" manualBreakCount="3">
    <brk id="52" max="255" man="1"/>
    <brk id="99" max="255" man="1"/>
    <brk id="1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SamForum.ws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SamLab.ws</dc:creator>
  <cp:keywords/>
  <dc:description/>
  <cp:lastModifiedBy>Admin</cp:lastModifiedBy>
  <cp:lastPrinted>2015-12-15T06:53:20Z</cp:lastPrinted>
  <dcterms:created xsi:type="dcterms:W3CDTF">2011-12-26T11:58:51Z</dcterms:created>
  <dcterms:modified xsi:type="dcterms:W3CDTF">2015-12-16T12:27:58Z</dcterms:modified>
  <cp:category/>
  <cp:version/>
  <cp:contentType/>
  <cp:contentStatus/>
</cp:coreProperties>
</file>