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даток до рішення 1" sheetId="1" r:id="rId1"/>
  </sheets>
  <definedNames>
    <definedName name="_xlnm.Print_Titles" localSheetId="0">'Додаток до рішення 1'!$8:$12</definedName>
    <definedName name="_xlnm.Print_Area" localSheetId="0">'Додаток до рішення 1'!$A$1:$M$117</definedName>
  </definedNames>
  <calcPr fullCalcOnLoad="1"/>
</workbook>
</file>

<file path=xl/sharedStrings.xml><?xml version="1.0" encoding="utf-8"?>
<sst xmlns="http://schemas.openxmlformats.org/spreadsheetml/2006/main" count="139" uniqueCount="104">
  <si>
    <t>Інша діяльність у сфері охорони навколишнього природного середовища</t>
  </si>
  <si>
    <t>Резервний фонд</t>
  </si>
  <si>
    <t>Виконавчий комітет Новокаховської міської ради</t>
  </si>
  <si>
    <t>Iншi послуги, пов`язанi з економiчною дiяльнiстю</t>
  </si>
  <si>
    <t>Архівний відділ Новокаховської міської ради</t>
  </si>
  <si>
    <t>Відділ освіти  Новокаховської міської ради</t>
  </si>
  <si>
    <t>Відділ культури і туризму Новокаховської міської ради</t>
  </si>
  <si>
    <t>Лікарні</t>
  </si>
  <si>
    <t>Житлово-комунальне господарство</t>
  </si>
  <si>
    <t>Видатки загального фонду</t>
  </si>
  <si>
    <t>Видатки спеціального фонду</t>
  </si>
  <si>
    <t>РАЗОМ</t>
  </si>
  <si>
    <t>Всього</t>
  </si>
  <si>
    <t>споживання</t>
  </si>
  <si>
    <t>з них:</t>
  </si>
  <si>
    <t>розвитку</t>
  </si>
  <si>
    <t>оплата праці</t>
  </si>
  <si>
    <t>комунальні послуги та енергоносії</t>
  </si>
  <si>
    <t>Державне управлiння</t>
  </si>
  <si>
    <t>Органи мiсцевого самоврядування</t>
  </si>
  <si>
    <t>Охорона здоров`я</t>
  </si>
  <si>
    <t>Iншi заходи по охоронi здоров`я (зубопро-тезування пільгових категорій населення, профілактика та лікування стоматологічних захворювань у дітей та підлітків)</t>
  </si>
  <si>
    <t>Соцiальний захист та соцiальне забезпечення</t>
  </si>
  <si>
    <t>Iншi видатки на соціальний захист населення</t>
  </si>
  <si>
    <t>Iншi видатки на соціальний захисту ветеранів війни та праці</t>
  </si>
  <si>
    <t>Інші програми соціального захисту дітей</t>
  </si>
  <si>
    <t>Утримання центрiв соцiальних служб для сім`ї, дітей та молоді</t>
  </si>
  <si>
    <t>Програми i заходи центрiв соцiальних служб для сім`ї, дітей та  молодi</t>
  </si>
  <si>
    <t>Благоустрiй мiст, сіл, селищ</t>
  </si>
  <si>
    <t>Засоби масової iнформацiї</t>
  </si>
  <si>
    <t>Телебачення i радiомовлення</t>
  </si>
  <si>
    <t>Перiодичнi видання (газети та журнали)</t>
  </si>
  <si>
    <t>Сiльське і лiсове господарство, рибне господарство та мисливство</t>
  </si>
  <si>
    <t>Землеустрiй</t>
  </si>
  <si>
    <t>Транспорт, дорожнє господарство, зв`язок, телекомунiкацiї та iнформатика</t>
  </si>
  <si>
    <t>Видатки на проведення робіт, пов`язаних з будiвництвом, реконструкцiєю, ремонтом i утриманням автомобiльних дорiг</t>
  </si>
  <si>
    <t>Програма стабiлiзацiї та соціально-економічного розвитку територій</t>
  </si>
  <si>
    <t>Підтримка малого і середнього підприємництва</t>
  </si>
  <si>
    <t>Цiльовi фонди</t>
  </si>
  <si>
    <t>Охорона та раціональне використання природних ресурсів</t>
  </si>
  <si>
    <t>Утилізація відходів</t>
  </si>
  <si>
    <t>Видатки, не вiднесенi до основних груп</t>
  </si>
  <si>
    <t>Освiта</t>
  </si>
  <si>
    <t>Дошкiльнi заклади освiти</t>
  </si>
  <si>
    <t>Загальноосвiтнi школи (в т.ч. школа-дитячий садок, iнтернат при школi), спецiалiзованi школи, лiцеї, гiмназiї, колегiуми</t>
  </si>
  <si>
    <t>Позашкiльнi заклади освiти, заходи iз позашкiльної роботи з дiтьми</t>
  </si>
  <si>
    <t>Методична робота, iншi заходи у сфері народної освiти</t>
  </si>
  <si>
    <t>Централiзованi бухгалтерiї обласних, міських, районних відділів освіти</t>
  </si>
  <si>
    <t>Допомога дітям-сиротам та дітям, позбавленим батьківського піклування, яким виповнюється 18 років</t>
  </si>
  <si>
    <t>Фiзична культура i спорт</t>
  </si>
  <si>
    <t>Утримання та навчально-тренувальна робота дитячо-юнацьких спортивних шкiл</t>
  </si>
  <si>
    <t>Управління праці та соціального захисту населення Новокаховської міської ради</t>
  </si>
  <si>
    <t>Територiальнi центри i вiддiлення соцiальної допомоги на дому</t>
  </si>
  <si>
    <t>Пiльги, що надаються населенню (крiм ветеранiв вiйни i працi,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</si>
  <si>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Фінансова підтримка громадських організацій інвалідів і ветеранів</t>
  </si>
  <si>
    <t>Централiзованi бухгалтерiї</t>
  </si>
  <si>
    <t>Відділ у справах сім"ї та молоді Новокаховської міської ради</t>
  </si>
  <si>
    <t>Соціальні програми i заходи державних органiв у справах молоді</t>
  </si>
  <si>
    <t>Культура i мистецтво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</si>
  <si>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</si>
  <si>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</si>
  <si>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</si>
  <si>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</si>
  <si>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</si>
  <si>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Комітет  з питань фізичної культури та спорту</t>
  </si>
  <si>
    <t>Проведення навчально-тренувальних зборiв i змагань</t>
  </si>
  <si>
    <t>Фiнансова пiдтримка спортивних споруд</t>
  </si>
  <si>
    <t>Iншi видатки</t>
  </si>
  <si>
    <t>Управління   містобудування та архітектури Новокаховської міської ради</t>
  </si>
  <si>
    <t>Фінансове управління  Новокаховської міської ради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</si>
  <si>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</si>
  <si>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Всього видатків</t>
  </si>
  <si>
    <t>Інші культурно - освітні заклади та заходи</t>
  </si>
  <si>
    <t xml:space="preserve">Секретар міської ради </t>
  </si>
  <si>
    <t>О.В.Лук'яненко</t>
  </si>
  <si>
    <t>Інші видатки на соціальний захист населення</t>
  </si>
  <si>
    <t>Фельдшерсько-акушерськi пункти</t>
  </si>
  <si>
    <t xml:space="preserve">Іншi видатки </t>
  </si>
  <si>
    <t xml:space="preserve">Додаток 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</si>
  <si>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</si>
  <si>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Центри соціальної реабілітації дітей – інвалідів, центри професійної реабілітації інвалідів</t>
  </si>
  <si>
    <t>У тому числі:                                          Дніпрянська селищна рада</t>
  </si>
  <si>
    <t>Код типової відомчої класифкації видатків</t>
  </si>
  <si>
    <t xml:space="preserve">Назва головного розпорядника коштів    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</si>
  <si>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</si>
  <si>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</si>
  <si>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(спеціальні фонди)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</si>
  <si>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</si>
  <si>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</si>
  <si>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03</t>
  </si>
  <si>
    <t>29</t>
  </si>
  <si>
    <t>10</t>
  </si>
  <si>
    <t>15</t>
  </si>
  <si>
    <t>11</t>
  </si>
  <si>
    <t>67</t>
  </si>
  <si>
    <t>24</t>
  </si>
  <si>
    <t>48</t>
  </si>
  <si>
    <t>75</t>
  </si>
  <si>
    <t>Управління з питань надзвичайних ситуацій і цивільного захисту населення  Новокаховської міської ради</t>
  </si>
  <si>
    <t>Розподіл видатків міського бюджету на січень 2012 року за головними розпорядникам бюджетних коштів</t>
  </si>
  <si>
    <t>грн.</t>
  </si>
  <si>
    <t>до рішення 19 сесії</t>
  </si>
  <si>
    <t>міської ради 6 скликання</t>
  </si>
  <si>
    <t>від 15.12.2011 року №507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</si>
</sst>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8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7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tabSelected="1" zoomScale="75" zoomScaleNormal="75" workbookViewId="0" topLeftCell="A1">
      <pane xSplit="2" ySplit="12" topLeftCell="C6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J2" sqref="J2"/>
    </sheetView>
  </sheetViews>
  <sheetFormatPr defaultColWidth="9.00390625" defaultRowHeight="12.75"/>
  <cols>
    <col min="1" max="1" width="12.125" style="1" customWidth="1"/>
    <col min="2" max="2" width="53.625" style="2" customWidth="1"/>
    <col min="3" max="3" width="13.75390625" style="3" customWidth="1"/>
    <col min="4" max="4" width="15.625" style="4" customWidth="1"/>
    <col min="5" max="5" width="16.125" style="4" customWidth="1"/>
    <col min="6" max="6" width="14.875" style="4" customWidth="1"/>
    <col min="7" max="7" width="15.125" style="6" customWidth="1"/>
    <col min="8" max="8" width="8.625" style="6" customWidth="1"/>
    <col min="9" max="9" width="10.25390625" style="6" customWidth="1"/>
    <col min="10" max="10" width="9.75390625" style="6" customWidth="1"/>
    <col min="11" max="11" width="11.375" style="6" customWidth="1"/>
    <col min="12" max="12" width="13.125" style="6" customWidth="1"/>
    <col min="13" max="13" width="14.125" style="6" customWidth="1"/>
    <col min="14" max="16384" width="9.125" style="6" customWidth="1"/>
  </cols>
  <sheetData>
    <row r="1" spans="9:10" ht="15">
      <c r="I1" s="5" t="s">
        <v>78</v>
      </c>
      <c r="J1" s="4"/>
    </row>
    <row r="2" spans="9:10" ht="15">
      <c r="I2" s="5" t="s">
        <v>101</v>
      </c>
      <c r="J2" s="4"/>
    </row>
    <row r="3" spans="9:10" ht="15">
      <c r="I3" s="5" t="s">
        <v>102</v>
      </c>
      <c r="J3" s="4"/>
    </row>
    <row r="4" spans="9:10" ht="15">
      <c r="I4" s="5" t="s">
        <v>103</v>
      </c>
      <c r="J4" s="4"/>
    </row>
    <row r="5" ht="17.25" customHeight="1"/>
    <row r="6" spans="1:12" s="7" customFormat="1" ht="21" customHeight="1">
      <c r="A6" s="50" t="s">
        <v>99</v>
      </c>
      <c r="B6" s="51"/>
      <c r="C6" s="51"/>
      <c r="D6" s="51"/>
      <c r="E6" s="51"/>
      <c r="F6" s="52"/>
      <c r="G6" s="52"/>
      <c r="H6" s="52"/>
      <c r="I6" s="52"/>
      <c r="J6" s="52"/>
      <c r="K6" s="52"/>
      <c r="L6" s="29"/>
    </row>
    <row r="7" ht="15">
      <c r="M7" s="28" t="s">
        <v>100</v>
      </c>
    </row>
    <row r="8" spans="1:13" ht="12.75">
      <c r="A8" s="53" t="s">
        <v>82</v>
      </c>
      <c r="B8" s="54" t="s">
        <v>83</v>
      </c>
      <c r="C8" s="55" t="s">
        <v>9</v>
      </c>
      <c r="D8" s="55"/>
      <c r="E8" s="55"/>
      <c r="F8" s="55" t="s">
        <v>10</v>
      </c>
      <c r="G8" s="55"/>
      <c r="H8" s="55"/>
      <c r="I8" s="55"/>
      <c r="J8" s="55"/>
      <c r="K8" s="55"/>
      <c r="L8" s="55"/>
      <c r="M8" s="56" t="s">
        <v>11</v>
      </c>
    </row>
    <row r="9" spans="1:13" ht="12.75">
      <c r="A9" s="53"/>
      <c r="B9" s="54"/>
      <c r="C9" s="48" t="s">
        <v>12</v>
      </c>
      <c r="D9" s="55" t="s">
        <v>14</v>
      </c>
      <c r="E9" s="55"/>
      <c r="F9" s="48" t="s">
        <v>12</v>
      </c>
      <c r="G9" s="48" t="s">
        <v>13</v>
      </c>
      <c r="H9" s="55" t="s">
        <v>14</v>
      </c>
      <c r="I9" s="55"/>
      <c r="J9" s="48" t="s">
        <v>15</v>
      </c>
      <c r="K9" s="58" t="s">
        <v>84</v>
      </c>
      <c r="L9" s="59"/>
      <c r="M9" s="57"/>
    </row>
    <row r="10" spans="1:13" ht="25.5" customHeight="1">
      <c r="A10" s="53"/>
      <c r="B10" s="54"/>
      <c r="C10" s="49"/>
      <c r="D10" s="48" t="s">
        <v>16</v>
      </c>
      <c r="E10" s="48" t="s">
        <v>17</v>
      </c>
      <c r="F10" s="49"/>
      <c r="G10" s="49"/>
      <c r="H10" s="48" t="s">
        <v>16</v>
      </c>
      <c r="I10" s="48" t="s">
        <v>17</v>
      </c>
      <c r="J10" s="49"/>
      <c r="K10" s="48" t="s">
        <v>85</v>
      </c>
      <c r="L10" s="30" t="s">
        <v>84</v>
      </c>
      <c r="M10" s="57"/>
    </row>
    <row r="11" spans="1:13" ht="28.5" customHeight="1">
      <c r="A11" s="53"/>
      <c r="B11" s="54"/>
      <c r="C11" s="49"/>
      <c r="D11" s="49"/>
      <c r="E11" s="49"/>
      <c r="F11" s="49"/>
      <c r="G11" s="49"/>
      <c r="H11" s="49"/>
      <c r="I11" s="49"/>
      <c r="J11" s="49"/>
      <c r="K11" s="49"/>
      <c r="L11" s="48" t="s">
        <v>86</v>
      </c>
      <c r="M11" s="57"/>
    </row>
    <row r="12" spans="1:13" ht="126" customHeight="1" thickBot="1">
      <c r="A12" s="33" t="s">
        <v>87</v>
      </c>
      <c r="B12" s="34" t="s">
        <v>88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s="8" customFormat="1" ht="31.5">
      <c r="A13" s="35" t="s">
        <v>89</v>
      </c>
      <c r="B13" s="36" t="s">
        <v>2</v>
      </c>
      <c r="C13" s="37">
        <f>C14+C16+C20+C26+C28+C31+C33+C35+C42</f>
        <v>3652137</v>
      </c>
      <c r="D13" s="37">
        <f>D14+D16+D20+D26+D28+D31+D35+D42</f>
        <v>2518965</v>
      </c>
      <c r="E13" s="37">
        <f>E14+E16+E20+E26+E28+E31+E35+E42</f>
        <v>328158</v>
      </c>
      <c r="F13" s="37">
        <f>F33+F38</f>
        <v>12500</v>
      </c>
      <c r="G13" s="37">
        <f>G33+G38</f>
        <v>12500</v>
      </c>
      <c r="H13" s="37"/>
      <c r="I13" s="37"/>
      <c r="J13" s="37"/>
      <c r="K13" s="37"/>
      <c r="L13" s="37"/>
      <c r="M13" s="38">
        <f aca="true" t="shared" si="0" ref="M13:M43">C13+F13</f>
        <v>3664637</v>
      </c>
    </row>
    <row r="14" spans="1:13" s="8" customFormat="1" ht="15.75">
      <c r="A14" s="21">
        <v>10000</v>
      </c>
      <c r="B14" s="31" t="s">
        <v>18</v>
      </c>
      <c r="C14" s="9">
        <v>331588</v>
      </c>
      <c r="D14" s="9">
        <f>D15</f>
        <v>277752</v>
      </c>
      <c r="E14" s="9">
        <f>E15</f>
        <v>16897</v>
      </c>
      <c r="F14" s="10"/>
      <c r="G14" s="10"/>
      <c r="H14" s="10"/>
      <c r="I14" s="10"/>
      <c r="J14" s="10"/>
      <c r="K14" s="10"/>
      <c r="L14" s="10"/>
      <c r="M14" s="39">
        <f t="shared" si="0"/>
        <v>331588</v>
      </c>
    </row>
    <row r="15" spans="1:13" s="8" customFormat="1" ht="15.75">
      <c r="A15" s="22">
        <v>10116</v>
      </c>
      <c r="B15" s="32" t="s">
        <v>19</v>
      </c>
      <c r="C15" s="10">
        <v>331588</v>
      </c>
      <c r="D15" s="10">
        <v>277752</v>
      </c>
      <c r="E15" s="10">
        <v>16897</v>
      </c>
      <c r="F15" s="10"/>
      <c r="G15" s="10"/>
      <c r="H15" s="10"/>
      <c r="I15" s="10"/>
      <c r="J15" s="10"/>
      <c r="K15" s="10"/>
      <c r="L15" s="10"/>
      <c r="M15" s="39">
        <f t="shared" si="0"/>
        <v>331588</v>
      </c>
    </row>
    <row r="16" spans="1:13" s="8" customFormat="1" ht="15.75">
      <c r="A16" s="21">
        <v>80000</v>
      </c>
      <c r="B16" s="31" t="s">
        <v>20</v>
      </c>
      <c r="C16" s="9">
        <v>2889295</v>
      </c>
      <c r="D16" s="9">
        <f>D17+D19+D18</f>
        <v>2224126</v>
      </c>
      <c r="E16" s="9">
        <f>E17+E19+E18</f>
        <v>310297</v>
      </c>
      <c r="F16" s="10"/>
      <c r="G16" s="10"/>
      <c r="H16" s="10"/>
      <c r="I16" s="10"/>
      <c r="J16" s="10"/>
      <c r="K16" s="10"/>
      <c r="L16" s="10"/>
      <c r="M16" s="39">
        <f t="shared" si="0"/>
        <v>2889295</v>
      </c>
    </row>
    <row r="17" spans="1:13" s="8" customFormat="1" ht="15.75">
      <c r="A17" s="22">
        <v>80101</v>
      </c>
      <c r="B17" s="32" t="s">
        <v>7</v>
      </c>
      <c r="C17" s="10">
        <v>2814675</v>
      </c>
      <c r="D17" s="10">
        <v>2190810</v>
      </c>
      <c r="E17" s="10">
        <v>304361</v>
      </c>
      <c r="F17" s="10"/>
      <c r="G17" s="10"/>
      <c r="H17" s="10"/>
      <c r="I17" s="10"/>
      <c r="J17" s="10"/>
      <c r="K17" s="10"/>
      <c r="L17" s="10"/>
      <c r="M17" s="39">
        <f t="shared" si="0"/>
        <v>2814675</v>
      </c>
    </row>
    <row r="18" spans="1:13" s="8" customFormat="1" ht="15.75">
      <c r="A18" s="22">
        <v>80600</v>
      </c>
      <c r="B18" s="32" t="s">
        <v>76</v>
      </c>
      <c r="C18" s="10">
        <v>41287</v>
      </c>
      <c r="D18" s="10">
        <f>28653+4663</f>
        <v>33316</v>
      </c>
      <c r="E18" s="10">
        <f>4322+1614</f>
        <v>5936</v>
      </c>
      <c r="F18" s="10"/>
      <c r="G18" s="10"/>
      <c r="H18" s="10"/>
      <c r="I18" s="10"/>
      <c r="J18" s="10"/>
      <c r="K18" s="10"/>
      <c r="L18" s="10"/>
      <c r="M18" s="39">
        <f t="shared" si="0"/>
        <v>41287</v>
      </c>
    </row>
    <row r="19" spans="1:13" s="8" customFormat="1" ht="60">
      <c r="A19" s="22">
        <v>81002</v>
      </c>
      <c r="B19" s="32" t="s">
        <v>21</v>
      </c>
      <c r="C19" s="10">
        <v>33333</v>
      </c>
      <c r="D19" s="10"/>
      <c r="E19" s="10"/>
      <c r="F19" s="10"/>
      <c r="G19" s="10"/>
      <c r="H19" s="10"/>
      <c r="I19" s="10"/>
      <c r="J19" s="10"/>
      <c r="K19" s="10"/>
      <c r="L19" s="10"/>
      <c r="M19" s="39">
        <f t="shared" si="0"/>
        <v>33333</v>
      </c>
    </row>
    <row r="20" spans="1:13" s="8" customFormat="1" ht="31.5">
      <c r="A20" s="21">
        <v>90000</v>
      </c>
      <c r="B20" s="31" t="s">
        <v>22</v>
      </c>
      <c r="C20" s="9">
        <v>23033</v>
      </c>
      <c r="D20" s="9">
        <f>D21+D22+D23+D24+D25</f>
        <v>17087</v>
      </c>
      <c r="E20" s="9">
        <f>E21+E22+E23+E24+E25</f>
        <v>964</v>
      </c>
      <c r="F20" s="10"/>
      <c r="G20" s="10"/>
      <c r="H20" s="10"/>
      <c r="I20" s="10"/>
      <c r="J20" s="10"/>
      <c r="K20" s="10"/>
      <c r="L20" s="10"/>
      <c r="M20" s="39">
        <f t="shared" si="0"/>
        <v>23033</v>
      </c>
    </row>
    <row r="21" spans="1:13" s="8" customFormat="1" ht="15.75">
      <c r="A21" s="22">
        <v>90412</v>
      </c>
      <c r="B21" s="32" t="s">
        <v>23</v>
      </c>
      <c r="C21" s="10">
        <v>1333</v>
      </c>
      <c r="D21" s="10"/>
      <c r="E21" s="10"/>
      <c r="F21" s="10"/>
      <c r="G21" s="10"/>
      <c r="H21" s="10"/>
      <c r="I21" s="10"/>
      <c r="J21" s="10"/>
      <c r="K21" s="10"/>
      <c r="L21" s="10"/>
      <c r="M21" s="39">
        <f t="shared" si="0"/>
        <v>1333</v>
      </c>
    </row>
    <row r="22" spans="1:13" s="8" customFormat="1" ht="30">
      <c r="A22" s="22">
        <v>90416</v>
      </c>
      <c r="B22" s="32" t="s">
        <v>24</v>
      </c>
      <c r="C22" s="10">
        <v>3233</v>
      </c>
      <c r="D22" s="10"/>
      <c r="E22" s="10"/>
      <c r="F22" s="10"/>
      <c r="G22" s="10"/>
      <c r="H22" s="10"/>
      <c r="I22" s="10"/>
      <c r="J22" s="10"/>
      <c r="K22" s="10"/>
      <c r="L22" s="10"/>
      <c r="M22" s="39">
        <f t="shared" si="0"/>
        <v>3233</v>
      </c>
    </row>
    <row r="23" spans="1:13" s="8" customFormat="1" ht="15.75">
      <c r="A23" s="22">
        <v>90802</v>
      </c>
      <c r="B23" s="32" t="s">
        <v>25</v>
      </c>
      <c r="C23" s="10">
        <v>167</v>
      </c>
      <c r="D23" s="10"/>
      <c r="E23" s="10"/>
      <c r="F23" s="10"/>
      <c r="G23" s="10"/>
      <c r="H23" s="10"/>
      <c r="I23" s="10"/>
      <c r="J23" s="10"/>
      <c r="K23" s="10"/>
      <c r="L23" s="10"/>
      <c r="M23" s="39">
        <f t="shared" si="0"/>
        <v>167</v>
      </c>
    </row>
    <row r="24" spans="1:13" s="8" customFormat="1" ht="30">
      <c r="A24" s="22">
        <v>91101</v>
      </c>
      <c r="B24" s="32" t="s">
        <v>26</v>
      </c>
      <c r="C24" s="10">
        <v>18217</v>
      </c>
      <c r="D24" s="10">
        <v>17087</v>
      </c>
      <c r="E24" s="10">
        <v>964</v>
      </c>
      <c r="F24" s="10"/>
      <c r="G24" s="10"/>
      <c r="H24" s="10"/>
      <c r="I24" s="10"/>
      <c r="J24" s="10"/>
      <c r="K24" s="10"/>
      <c r="L24" s="10"/>
      <c r="M24" s="39">
        <f t="shared" si="0"/>
        <v>18217</v>
      </c>
    </row>
    <row r="25" spans="1:13" s="8" customFormat="1" ht="30">
      <c r="A25" s="22">
        <v>91102</v>
      </c>
      <c r="B25" s="32" t="s">
        <v>27</v>
      </c>
      <c r="C25" s="10">
        <v>83</v>
      </c>
      <c r="D25" s="10"/>
      <c r="E25" s="10"/>
      <c r="F25" s="10"/>
      <c r="G25" s="10"/>
      <c r="H25" s="10"/>
      <c r="I25" s="10"/>
      <c r="J25" s="10"/>
      <c r="K25" s="10"/>
      <c r="L25" s="10"/>
      <c r="M25" s="39">
        <f t="shared" si="0"/>
        <v>83</v>
      </c>
    </row>
    <row r="26" spans="1:13" s="8" customFormat="1" ht="15.75">
      <c r="A26" s="21">
        <v>100000</v>
      </c>
      <c r="B26" s="31" t="s">
        <v>8</v>
      </c>
      <c r="C26" s="9">
        <v>341667</v>
      </c>
      <c r="D26" s="10"/>
      <c r="E26" s="10"/>
      <c r="F26" s="10"/>
      <c r="G26" s="10"/>
      <c r="H26" s="10"/>
      <c r="I26" s="10"/>
      <c r="J26" s="10"/>
      <c r="K26" s="10"/>
      <c r="L26" s="10"/>
      <c r="M26" s="39">
        <f t="shared" si="0"/>
        <v>341667</v>
      </c>
    </row>
    <row r="27" spans="1:13" s="8" customFormat="1" ht="15.75">
      <c r="A27" s="22">
        <v>100203</v>
      </c>
      <c r="B27" s="32" t="s">
        <v>28</v>
      </c>
      <c r="C27" s="10">
        <v>341667</v>
      </c>
      <c r="D27" s="10"/>
      <c r="E27" s="10"/>
      <c r="F27" s="10"/>
      <c r="G27" s="10"/>
      <c r="H27" s="10"/>
      <c r="I27" s="10"/>
      <c r="J27" s="10"/>
      <c r="K27" s="10"/>
      <c r="L27" s="10"/>
      <c r="M27" s="39">
        <f t="shared" si="0"/>
        <v>341667</v>
      </c>
    </row>
    <row r="28" spans="1:13" s="8" customFormat="1" ht="15.75">
      <c r="A28" s="21">
        <v>120000</v>
      </c>
      <c r="B28" s="31" t="s">
        <v>29</v>
      </c>
      <c r="C28" s="9">
        <v>12417</v>
      </c>
      <c r="D28" s="10"/>
      <c r="E28" s="10"/>
      <c r="F28" s="10"/>
      <c r="G28" s="10"/>
      <c r="H28" s="10"/>
      <c r="I28" s="10"/>
      <c r="J28" s="10"/>
      <c r="K28" s="10"/>
      <c r="L28" s="10"/>
      <c r="M28" s="39">
        <f t="shared" si="0"/>
        <v>12417</v>
      </c>
    </row>
    <row r="29" spans="1:13" s="8" customFormat="1" ht="15.75">
      <c r="A29" s="22">
        <v>120100</v>
      </c>
      <c r="B29" s="32" t="s">
        <v>30</v>
      </c>
      <c r="C29" s="10">
        <v>4167</v>
      </c>
      <c r="D29" s="10"/>
      <c r="E29" s="10"/>
      <c r="F29" s="10"/>
      <c r="G29" s="10"/>
      <c r="H29" s="10"/>
      <c r="I29" s="10"/>
      <c r="J29" s="10"/>
      <c r="K29" s="10"/>
      <c r="L29" s="10"/>
      <c r="M29" s="39">
        <f t="shared" si="0"/>
        <v>4167</v>
      </c>
    </row>
    <row r="30" spans="1:13" s="8" customFormat="1" ht="15.75">
      <c r="A30" s="22">
        <v>120201</v>
      </c>
      <c r="B30" s="32" t="s">
        <v>31</v>
      </c>
      <c r="C30" s="10">
        <v>8250</v>
      </c>
      <c r="D30" s="10"/>
      <c r="E30" s="10"/>
      <c r="F30" s="10"/>
      <c r="G30" s="10"/>
      <c r="H30" s="10"/>
      <c r="I30" s="10"/>
      <c r="J30" s="10"/>
      <c r="K30" s="10"/>
      <c r="L30" s="10"/>
      <c r="M30" s="39">
        <f t="shared" si="0"/>
        <v>8250</v>
      </c>
    </row>
    <row r="31" spans="1:13" s="8" customFormat="1" ht="31.5">
      <c r="A31" s="21">
        <v>160000</v>
      </c>
      <c r="B31" s="31" t="s">
        <v>32</v>
      </c>
      <c r="C31" s="9">
        <v>32467</v>
      </c>
      <c r="D31" s="10"/>
      <c r="E31" s="10"/>
      <c r="F31" s="10"/>
      <c r="G31" s="10"/>
      <c r="H31" s="10"/>
      <c r="I31" s="10"/>
      <c r="J31" s="10"/>
      <c r="K31" s="10"/>
      <c r="L31" s="10"/>
      <c r="M31" s="39">
        <f t="shared" si="0"/>
        <v>32467</v>
      </c>
    </row>
    <row r="32" spans="1:13" s="8" customFormat="1" ht="15.75">
      <c r="A32" s="22">
        <v>160101</v>
      </c>
      <c r="B32" s="32" t="s">
        <v>33</v>
      </c>
      <c r="C32" s="10">
        <v>32467</v>
      </c>
      <c r="D32" s="10"/>
      <c r="E32" s="10"/>
      <c r="F32" s="10"/>
      <c r="G32" s="10"/>
      <c r="H32" s="10"/>
      <c r="I32" s="10"/>
      <c r="J32" s="10"/>
      <c r="K32" s="10"/>
      <c r="L32" s="10"/>
      <c r="M32" s="39">
        <f t="shared" si="0"/>
        <v>32467</v>
      </c>
    </row>
    <row r="33" spans="1:13" s="8" customFormat="1" ht="31.5">
      <c r="A33" s="21">
        <v>170000</v>
      </c>
      <c r="B33" s="31" t="s">
        <v>34</v>
      </c>
      <c r="C33" s="10"/>
      <c r="D33" s="10"/>
      <c r="E33" s="10"/>
      <c r="F33" s="9">
        <f>F34</f>
        <v>12500</v>
      </c>
      <c r="G33" s="9">
        <f>G34</f>
        <v>12500</v>
      </c>
      <c r="H33" s="10"/>
      <c r="I33" s="10"/>
      <c r="J33" s="10"/>
      <c r="K33" s="10"/>
      <c r="L33" s="10"/>
      <c r="M33" s="39">
        <f t="shared" si="0"/>
        <v>12500</v>
      </c>
    </row>
    <row r="34" spans="1:13" s="8" customFormat="1" ht="45">
      <c r="A34" s="22">
        <v>170703</v>
      </c>
      <c r="B34" s="32" t="s">
        <v>35</v>
      </c>
      <c r="C34" s="10"/>
      <c r="D34" s="10"/>
      <c r="E34" s="10"/>
      <c r="F34" s="10">
        <f>G34</f>
        <v>12500</v>
      </c>
      <c r="G34" s="10">
        <v>12500</v>
      </c>
      <c r="H34" s="10"/>
      <c r="I34" s="10"/>
      <c r="J34" s="10"/>
      <c r="K34" s="10"/>
      <c r="L34" s="10"/>
      <c r="M34" s="39">
        <f t="shared" si="0"/>
        <v>12500</v>
      </c>
    </row>
    <row r="35" spans="1:13" s="8" customFormat="1" ht="31.5">
      <c r="A35" s="21">
        <v>180000</v>
      </c>
      <c r="B35" s="31" t="s">
        <v>3</v>
      </c>
      <c r="C35" s="9">
        <v>9333</v>
      </c>
      <c r="D35" s="10"/>
      <c r="E35" s="10"/>
      <c r="F35" s="10"/>
      <c r="G35" s="10"/>
      <c r="H35" s="10"/>
      <c r="I35" s="10"/>
      <c r="J35" s="10"/>
      <c r="K35" s="10"/>
      <c r="L35" s="10"/>
      <c r="M35" s="39">
        <f t="shared" si="0"/>
        <v>9333</v>
      </c>
    </row>
    <row r="36" spans="1:13" s="8" customFormat="1" ht="30">
      <c r="A36" s="22">
        <v>180109</v>
      </c>
      <c r="B36" s="32" t="s">
        <v>36</v>
      </c>
      <c r="C36" s="10">
        <v>1000</v>
      </c>
      <c r="D36" s="10"/>
      <c r="E36" s="10"/>
      <c r="F36" s="10"/>
      <c r="G36" s="10"/>
      <c r="H36" s="10"/>
      <c r="I36" s="10"/>
      <c r="J36" s="10"/>
      <c r="K36" s="10"/>
      <c r="L36" s="10"/>
      <c r="M36" s="39">
        <f t="shared" si="0"/>
        <v>1000</v>
      </c>
    </row>
    <row r="37" spans="1:13" s="8" customFormat="1" ht="15.75">
      <c r="A37" s="22">
        <v>180404</v>
      </c>
      <c r="B37" s="32" t="s">
        <v>37</v>
      </c>
      <c r="C37" s="10">
        <v>8333</v>
      </c>
      <c r="D37" s="10"/>
      <c r="E37" s="10"/>
      <c r="F37" s="10"/>
      <c r="G37" s="10"/>
      <c r="H37" s="10"/>
      <c r="I37" s="10"/>
      <c r="J37" s="10"/>
      <c r="K37" s="10"/>
      <c r="L37" s="10"/>
      <c r="M37" s="39">
        <f t="shared" si="0"/>
        <v>8333</v>
      </c>
    </row>
    <row r="38" spans="1:13" s="8" customFormat="1" ht="15.75">
      <c r="A38" s="21">
        <v>240000</v>
      </c>
      <c r="B38" s="31" t="s">
        <v>38</v>
      </c>
      <c r="C38" s="10"/>
      <c r="D38" s="10"/>
      <c r="E38" s="10"/>
      <c r="F38" s="9">
        <f>F39+F40+F41</f>
        <v>0</v>
      </c>
      <c r="G38" s="9">
        <f>G39+G40+G41</f>
        <v>0</v>
      </c>
      <c r="H38" s="10"/>
      <c r="I38" s="10"/>
      <c r="J38" s="10"/>
      <c r="K38" s="10"/>
      <c r="L38" s="10"/>
      <c r="M38" s="39">
        <f t="shared" si="0"/>
        <v>0</v>
      </c>
    </row>
    <row r="39" spans="1:13" s="8" customFormat="1" ht="30">
      <c r="A39" s="22">
        <v>240601</v>
      </c>
      <c r="B39" s="32" t="s">
        <v>39</v>
      </c>
      <c r="C39" s="10"/>
      <c r="D39" s="10"/>
      <c r="E39" s="10"/>
      <c r="F39" s="10">
        <f>G39</f>
        <v>0</v>
      </c>
      <c r="G39" s="10"/>
      <c r="H39" s="10"/>
      <c r="I39" s="10"/>
      <c r="J39" s="10"/>
      <c r="K39" s="10"/>
      <c r="L39" s="10"/>
      <c r="M39" s="39">
        <f t="shared" si="0"/>
        <v>0</v>
      </c>
    </row>
    <row r="40" spans="1:13" s="8" customFormat="1" ht="15.75">
      <c r="A40" s="22">
        <v>240602</v>
      </c>
      <c r="B40" s="32" t="s">
        <v>40</v>
      </c>
      <c r="C40" s="10"/>
      <c r="D40" s="10"/>
      <c r="E40" s="10"/>
      <c r="F40" s="10">
        <f>G40</f>
        <v>0</v>
      </c>
      <c r="G40" s="10"/>
      <c r="H40" s="10"/>
      <c r="I40" s="10"/>
      <c r="J40" s="10"/>
      <c r="K40" s="10"/>
      <c r="L40" s="10"/>
      <c r="M40" s="39">
        <f t="shared" si="0"/>
        <v>0</v>
      </c>
    </row>
    <row r="41" spans="1:13" s="8" customFormat="1" ht="30">
      <c r="A41" s="22">
        <v>240604</v>
      </c>
      <c r="B41" s="32" t="s">
        <v>0</v>
      </c>
      <c r="C41" s="10"/>
      <c r="D41" s="10"/>
      <c r="E41" s="10"/>
      <c r="F41" s="10">
        <f>G41</f>
        <v>0</v>
      </c>
      <c r="G41" s="10"/>
      <c r="H41" s="10"/>
      <c r="I41" s="10"/>
      <c r="J41" s="10"/>
      <c r="K41" s="10"/>
      <c r="L41" s="10"/>
      <c r="M41" s="39">
        <f t="shared" si="0"/>
        <v>0</v>
      </c>
    </row>
    <row r="42" spans="1:13" s="8" customFormat="1" ht="15.75">
      <c r="A42" s="21">
        <v>250000</v>
      </c>
      <c r="B42" s="31" t="s">
        <v>41</v>
      </c>
      <c r="C42" s="9">
        <f>C43</f>
        <v>12337</v>
      </c>
      <c r="D42" s="10"/>
      <c r="E42" s="10"/>
      <c r="F42" s="10"/>
      <c r="G42" s="10"/>
      <c r="H42" s="10"/>
      <c r="I42" s="10"/>
      <c r="J42" s="10"/>
      <c r="K42" s="10"/>
      <c r="L42" s="10"/>
      <c r="M42" s="39">
        <f t="shared" si="0"/>
        <v>12337</v>
      </c>
    </row>
    <row r="43" spans="1:13" s="8" customFormat="1" ht="16.5" thickBot="1">
      <c r="A43" s="42">
        <v>250404</v>
      </c>
      <c r="B43" s="17" t="s">
        <v>77</v>
      </c>
      <c r="C43" s="12">
        <v>12337</v>
      </c>
      <c r="D43" s="12"/>
      <c r="E43" s="12"/>
      <c r="F43" s="12"/>
      <c r="G43" s="12"/>
      <c r="H43" s="12"/>
      <c r="I43" s="12"/>
      <c r="J43" s="12"/>
      <c r="K43" s="12"/>
      <c r="L43" s="12"/>
      <c r="M43" s="41">
        <f t="shared" si="0"/>
        <v>12337</v>
      </c>
    </row>
    <row r="44" spans="1:13" s="8" customFormat="1" ht="31.5">
      <c r="A44" s="35" t="s">
        <v>90</v>
      </c>
      <c r="B44" s="36" t="s">
        <v>4</v>
      </c>
      <c r="C44" s="19">
        <v>36102</v>
      </c>
      <c r="D44" s="19">
        <f>D45</f>
        <v>23675</v>
      </c>
      <c r="E44" s="19">
        <f>E45</f>
        <v>2962</v>
      </c>
      <c r="F44" s="20"/>
      <c r="G44" s="20"/>
      <c r="H44" s="20"/>
      <c r="I44" s="20"/>
      <c r="J44" s="20"/>
      <c r="K44" s="20"/>
      <c r="L44" s="20"/>
      <c r="M44" s="38">
        <f aca="true" t="shared" si="1" ref="M44:M75">C44+F44</f>
        <v>36102</v>
      </c>
    </row>
    <row r="45" spans="1:13" s="8" customFormat="1" ht="15.75">
      <c r="A45" s="21">
        <v>10000</v>
      </c>
      <c r="B45" s="31" t="s">
        <v>18</v>
      </c>
      <c r="C45" s="9">
        <v>36102</v>
      </c>
      <c r="D45" s="9">
        <f>D46</f>
        <v>23675</v>
      </c>
      <c r="E45" s="9">
        <f>E46</f>
        <v>2962</v>
      </c>
      <c r="F45" s="10"/>
      <c r="G45" s="10"/>
      <c r="H45" s="10"/>
      <c r="I45" s="10"/>
      <c r="J45" s="10"/>
      <c r="K45" s="10"/>
      <c r="L45" s="10"/>
      <c r="M45" s="39">
        <f t="shared" si="1"/>
        <v>36102</v>
      </c>
    </row>
    <row r="46" spans="1:13" s="8" customFormat="1" ht="16.5" thickBot="1">
      <c r="A46" s="42">
        <v>10116</v>
      </c>
      <c r="B46" s="17" t="s">
        <v>19</v>
      </c>
      <c r="C46" s="12">
        <v>36102</v>
      </c>
      <c r="D46" s="12">
        <v>23675</v>
      </c>
      <c r="E46" s="12">
        <v>2962</v>
      </c>
      <c r="F46" s="12"/>
      <c r="G46" s="12"/>
      <c r="H46" s="12"/>
      <c r="I46" s="12"/>
      <c r="J46" s="12"/>
      <c r="K46" s="12"/>
      <c r="L46" s="12"/>
      <c r="M46" s="41">
        <f t="shared" si="1"/>
        <v>36102</v>
      </c>
    </row>
    <row r="47" spans="1:13" s="8" customFormat="1" ht="15.75">
      <c r="A47" s="35" t="s">
        <v>91</v>
      </c>
      <c r="B47" s="36" t="s">
        <v>5</v>
      </c>
      <c r="C47" s="19">
        <v>4599999</v>
      </c>
      <c r="D47" s="19">
        <f>D48+D50+D57</f>
        <v>3590974</v>
      </c>
      <c r="E47" s="19">
        <f>E48+E50+E57</f>
        <v>611576</v>
      </c>
      <c r="F47" s="20"/>
      <c r="G47" s="20"/>
      <c r="H47" s="20"/>
      <c r="I47" s="20"/>
      <c r="J47" s="20"/>
      <c r="K47" s="20"/>
      <c r="L47" s="20"/>
      <c r="M47" s="38">
        <f t="shared" si="1"/>
        <v>4599999</v>
      </c>
    </row>
    <row r="48" spans="1:13" s="8" customFormat="1" ht="15.75">
      <c r="A48" s="21">
        <v>10000</v>
      </c>
      <c r="B48" s="31" t="s">
        <v>18</v>
      </c>
      <c r="C48" s="9">
        <v>24128</v>
      </c>
      <c r="D48" s="9">
        <f>D49</f>
        <v>22688</v>
      </c>
      <c r="E48" s="9">
        <f>E49</f>
        <v>1316</v>
      </c>
      <c r="F48" s="10"/>
      <c r="G48" s="10"/>
      <c r="H48" s="10"/>
      <c r="I48" s="10"/>
      <c r="J48" s="10"/>
      <c r="K48" s="10"/>
      <c r="L48" s="10"/>
      <c r="M48" s="39">
        <f t="shared" si="1"/>
        <v>24128</v>
      </c>
    </row>
    <row r="49" spans="1:13" s="8" customFormat="1" ht="15.75">
      <c r="A49" s="22">
        <v>10116</v>
      </c>
      <c r="B49" s="32" t="s">
        <v>19</v>
      </c>
      <c r="C49" s="10">
        <v>24128</v>
      </c>
      <c r="D49" s="10">
        <v>22688</v>
      </c>
      <c r="E49" s="10">
        <v>1316</v>
      </c>
      <c r="F49" s="10"/>
      <c r="G49" s="10"/>
      <c r="H49" s="10"/>
      <c r="I49" s="10"/>
      <c r="J49" s="10"/>
      <c r="K49" s="10"/>
      <c r="L49" s="10"/>
      <c r="M49" s="39">
        <f t="shared" si="1"/>
        <v>24128</v>
      </c>
    </row>
    <row r="50" spans="1:13" s="15" customFormat="1" ht="15.75">
      <c r="A50" s="21">
        <v>70000</v>
      </c>
      <c r="B50" s="31" t="s">
        <v>42</v>
      </c>
      <c r="C50" s="9">
        <v>4504887</v>
      </c>
      <c r="D50" s="9">
        <f>D51+D52+D53+D54+D55+D56</f>
        <v>3507768</v>
      </c>
      <c r="E50" s="9">
        <f>E51+E52+E53+E54+E55+E56</f>
        <v>600046</v>
      </c>
      <c r="F50" s="9"/>
      <c r="G50" s="9"/>
      <c r="H50" s="9"/>
      <c r="I50" s="9"/>
      <c r="J50" s="9"/>
      <c r="K50" s="9"/>
      <c r="L50" s="9"/>
      <c r="M50" s="39">
        <f t="shared" si="1"/>
        <v>4504887</v>
      </c>
    </row>
    <row r="51" spans="1:13" s="8" customFormat="1" ht="15.75">
      <c r="A51" s="22">
        <v>70101</v>
      </c>
      <c r="B51" s="32" t="s">
        <v>43</v>
      </c>
      <c r="C51" s="10">
        <v>1356966</v>
      </c>
      <c r="D51" s="10">
        <v>1003026</v>
      </c>
      <c r="E51" s="10">
        <v>204259</v>
      </c>
      <c r="F51" s="10"/>
      <c r="G51" s="10"/>
      <c r="H51" s="10"/>
      <c r="I51" s="10"/>
      <c r="J51" s="10"/>
      <c r="K51" s="10"/>
      <c r="L51" s="10"/>
      <c r="M51" s="39">
        <f t="shared" si="1"/>
        <v>1356966</v>
      </c>
    </row>
    <row r="52" spans="1:13" s="8" customFormat="1" ht="45">
      <c r="A52" s="22">
        <v>70201</v>
      </c>
      <c r="B52" s="32" t="s">
        <v>44</v>
      </c>
      <c r="C52" s="10">
        <v>2881256</v>
      </c>
      <c r="D52" s="10">
        <f>1934874+335555</f>
        <v>2270429</v>
      </c>
      <c r="E52" s="10">
        <f>323356+52569</f>
        <v>375925</v>
      </c>
      <c r="F52" s="10"/>
      <c r="G52" s="10"/>
      <c r="H52" s="10"/>
      <c r="I52" s="10"/>
      <c r="J52" s="10"/>
      <c r="K52" s="10"/>
      <c r="L52" s="10"/>
      <c r="M52" s="39">
        <f t="shared" si="1"/>
        <v>2881256</v>
      </c>
    </row>
    <row r="53" spans="1:13" s="8" customFormat="1" ht="30">
      <c r="A53" s="22">
        <v>70401</v>
      </c>
      <c r="B53" s="32" t="s">
        <v>45</v>
      </c>
      <c r="C53" s="10">
        <v>138470</v>
      </c>
      <c r="D53" s="10">
        <v>122640</v>
      </c>
      <c r="E53" s="10">
        <v>14415</v>
      </c>
      <c r="F53" s="10"/>
      <c r="G53" s="10"/>
      <c r="H53" s="10"/>
      <c r="I53" s="10"/>
      <c r="J53" s="10"/>
      <c r="K53" s="10"/>
      <c r="L53" s="10"/>
      <c r="M53" s="39">
        <f t="shared" si="1"/>
        <v>138470</v>
      </c>
    </row>
    <row r="54" spans="1:13" s="8" customFormat="1" ht="30">
      <c r="A54" s="22">
        <v>70802</v>
      </c>
      <c r="B54" s="32" t="s">
        <v>46</v>
      </c>
      <c r="C54" s="10">
        <v>58621</v>
      </c>
      <c r="D54" s="10">
        <v>50154</v>
      </c>
      <c r="E54" s="10">
        <v>2901</v>
      </c>
      <c r="F54" s="10"/>
      <c r="G54" s="10"/>
      <c r="H54" s="10"/>
      <c r="I54" s="10"/>
      <c r="J54" s="10"/>
      <c r="K54" s="10"/>
      <c r="L54" s="10"/>
      <c r="M54" s="39">
        <f t="shared" si="1"/>
        <v>58621</v>
      </c>
    </row>
    <row r="55" spans="1:13" s="8" customFormat="1" ht="30">
      <c r="A55" s="22">
        <v>70804</v>
      </c>
      <c r="B55" s="32" t="s">
        <v>47</v>
      </c>
      <c r="C55" s="10">
        <v>65467</v>
      </c>
      <c r="D55" s="10">
        <v>61519</v>
      </c>
      <c r="E55" s="10">
        <v>2546</v>
      </c>
      <c r="F55" s="10"/>
      <c r="G55" s="10"/>
      <c r="H55" s="10"/>
      <c r="I55" s="10"/>
      <c r="J55" s="10"/>
      <c r="K55" s="10"/>
      <c r="L55" s="10"/>
      <c r="M55" s="39">
        <f t="shared" si="1"/>
        <v>65467</v>
      </c>
    </row>
    <row r="56" spans="1:13" s="8" customFormat="1" ht="45">
      <c r="A56" s="22">
        <v>70808</v>
      </c>
      <c r="B56" s="32" t="s">
        <v>48</v>
      </c>
      <c r="C56" s="10">
        <v>4107</v>
      </c>
      <c r="D56" s="10"/>
      <c r="E56" s="10"/>
      <c r="F56" s="10"/>
      <c r="G56" s="10"/>
      <c r="H56" s="10"/>
      <c r="I56" s="10"/>
      <c r="J56" s="10"/>
      <c r="K56" s="10"/>
      <c r="L56" s="10"/>
      <c r="M56" s="39">
        <f t="shared" si="1"/>
        <v>4107</v>
      </c>
    </row>
    <row r="57" spans="1:13" s="15" customFormat="1" ht="15.75">
      <c r="A57" s="21">
        <v>130000</v>
      </c>
      <c r="B57" s="31" t="s">
        <v>49</v>
      </c>
      <c r="C57" s="9">
        <v>70984</v>
      </c>
      <c r="D57" s="9">
        <f>D58</f>
        <v>60518</v>
      </c>
      <c r="E57" s="9">
        <f>E58</f>
        <v>10214</v>
      </c>
      <c r="F57" s="9"/>
      <c r="G57" s="9"/>
      <c r="H57" s="9"/>
      <c r="I57" s="9"/>
      <c r="J57" s="9"/>
      <c r="K57" s="9"/>
      <c r="L57" s="9"/>
      <c r="M57" s="39">
        <f t="shared" si="1"/>
        <v>70984</v>
      </c>
    </row>
    <row r="58" spans="1:13" s="8" customFormat="1" ht="30.75" thickBot="1">
      <c r="A58" s="42">
        <v>130107</v>
      </c>
      <c r="B58" s="17" t="s">
        <v>50</v>
      </c>
      <c r="C58" s="12">
        <v>70984</v>
      </c>
      <c r="D58" s="12">
        <v>60518</v>
      </c>
      <c r="E58" s="12">
        <v>10214</v>
      </c>
      <c r="F58" s="12"/>
      <c r="G58" s="12"/>
      <c r="H58" s="12"/>
      <c r="I58" s="12"/>
      <c r="J58" s="12"/>
      <c r="K58" s="12"/>
      <c r="L58" s="12"/>
      <c r="M58" s="41">
        <f t="shared" si="1"/>
        <v>70984</v>
      </c>
    </row>
    <row r="59" spans="1:13" s="8" customFormat="1" ht="31.5">
      <c r="A59" s="35" t="s">
        <v>92</v>
      </c>
      <c r="B59" s="36" t="s">
        <v>51</v>
      </c>
      <c r="C59" s="19">
        <v>296071</v>
      </c>
      <c r="D59" s="19">
        <f>D60+D62+D71</f>
        <v>255306</v>
      </c>
      <c r="E59" s="19">
        <f>E60+E62+E71</f>
        <v>17250</v>
      </c>
      <c r="F59" s="20"/>
      <c r="G59" s="20"/>
      <c r="H59" s="20"/>
      <c r="I59" s="20"/>
      <c r="J59" s="20"/>
      <c r="K59" s="20"/>
      <c r="L59" s="20"/>
      <c r="M59" s="38">
        <f t="shared" si="1"/>
        <v>296071</v>
      </c>
    </row>
    <row r="60" spans="1:13" s="8" customFormat="1" ht="15.75">
      <c r="A60" s="21">
        <v>10000</v>
      </c>
      <c r="B60" s="31" t="s">
        <v>18</v>
      </c>
      <c r="C60" s="9">
        <v>135836</v>
      </c>
      <c r="D60" s="9">
        <f>D61</f>
        <v>125285</v>
      </c>
      <c r="E60" s="9">
        <f>E61</f>
        <v>8537</v>
      </c>
      <c r="F60" s="10"/>
      <c r="G60" s="10"/>
      <c r="H60" s="10"/>
      <c r="I60" s="10"/>
      <c r="J60" s="10"/>
      <c r="K60" s="10"/>
      <c r="L60" s="10"/>
      <c r="M60" s="39">
        <f t="shared" si="1"/>
        <v>135836</v>
      </c>
    </row>
    <row r="61" spans="1:13" s="8" customFormat="1" ht="15.75">
      <c r="A61" s="22">
        <v>10116</v>
      </c>
      <c r="B61" s="32" t="s">
        <v>19</v>
      </c>
      <c r="C61" s="10">
        <v>135836</v>
      </c>
      <c r="D61" s="10">
        <v>125285</v>
      </c>
      <c r="E61" s="10">
        <v>8537</v>
      </c>
      <c r="F61" s="10"/>
      <c r="G61" s="10"/>
      <c r="H61" s="10"/>
      <c r="I61" s="10"/>
      <c r="J61" s="10"/>
      <c r="K61" s="10"/>
      <c r="L61" s="10"/>
      <c r="M61" s="39">
        <f t="shared" si="1"/>
        <v>135836</v>
      </c>
    </row>
    <row r="62" spans="1:13" s="8" customFormat="1" ht="31.5">
      <c r="A62" s="21">
        <v>90000</v>
      </c>
      <c r="B62" s="31" t="s">
        <v>22</v>
      </c>
      <c r="C62" s="9">
        <v>159580</v>
      </c>
      <c r="D62" s="9">
        <f>SUM(D63:D69)</f>
        <v>130021</v>
      </c>
      <c r="E62" s="9">
        <f>SUM(E63:E69)</f>
        <v>8713</v>
      </c>
      <c r="F62" s="10"/>
      <c r="G62" s="10"/>
      <c r="H62" s="10"/>
      <c r="I62" s="10"/>
      <c r="J62" s="10"/>
      <c r="K62" s="10"/>
      <c r="L62" s="10"/>
      <c r="M62" s="39">
        <f t="shared" si="1"/>
        <v>159580</v>
      </c>
    </row>
    <row r="63" spans="1:13" s="8" customFormat="1" ht="15.75">
      <c r="A63" s="22">
        <v>90412</v>
      </c>
      <c r="B63" s="32" t="s">
        <v>75</v>
      </c>
      <c r="C63" s="10">
        <v>1500</v>
      </c>
      <c r="D63" s="10"/>
      <c r="E63" s="10"/>
      <c r="F63" s="10"/>
      <c r="G63" s="10"/>
      <c r="H63" s="10"/>
      <c r="I63" s="10"/>
      <c r="J63" s="10"/>
      <c r="K63" s="10"/>
      <c r="L63" s="10"/>
      <c r="M63" s="39">
        <f t="shared" si="1"/>
        <v>1500</v>
      </c>
    </row>
    <row r="64" spans="1:13" s="8" customFormat="1" ht="30">
      <c r="A64" s="22">
        <v>90416</v>
      </c>
      <c r="B64" s="32" t="s">
        <v>24</v>
      </c>
      <c r="C64" s="10">
        <v>3708</v>
      </c>
      <c r="D64" s="10"/>
      <c r="E64" s="10"/>
      <c r="F64" s="10"/>
      <c r="G64" s="10"/>
      <c r="H64" s="10"/>
      <c r="I64" s="10"/>
      <c r="J64" s="10"/>
      <c r="K64" s="10"/>
      <c r="L64" s="10"/>
      <c r="M64" s="39">
        <f t="shared" si="1"/>
        <v>3708</v>
      </c>
    </row>
    <row r="65" spans="1:13" s="8" customFormat="1" ht="30">
      <c r="A65" s="22">
        <v>91204</v>
      </c>
      <c r="B65" s="32" t="s">
        <v>52</v>
      </c>
      <c r="C65" s="10">
        <v>95523</v>
      </c>
      <c r="D65" s="10">
        <v>92316</v>
      </c>
      <c r="E65" s="10">
        <v>3026</v>
      </c>
      <c r="F65" s="10"/>
      <c r="G65" s="10"/>
      <c r="H65" s="10"/>
      <c r="I65" s="10"/>
      <c r="J65" s="10"/>
      <c r="K65" s="10"/>
      <c r="L65" s="10"/>
      <c r="M65" s="39">
        <f t="shared" si="1"/>
        <v>95523</v>
      </c>
    </row>
    <row r="66" spans="1:13" s="8" customFormat="1" ht="75">
      <c r="A66" s="22">
        <v>91205</v>
      </c>
      <c r="B66" s="32" t="s">
        <v>79</v>
      </c>
      <c r="C66" s="10">
        <v>317</v>
      </c>
      <c r="D66" s="10"/>
      <c r="E66" s="10"/>
      <c r="F66" s="10"/>
      <c r="G66" s="10"/>
      <c r="H66" s="10"/>
      <c r="I66" s="10"/>
      <c r="J66" s="10"/>
      <c r="K66" s="10"/>
      <c r="L66" s="10"/>
      <c r="M66" s="39">
        <f t="shared" si="1"/>
        <v>317</v>
      </c>
    </row>
    <row r="67" spans="1:13" s="8" customFormat="1" ht="30">
      <c r="A67" s="22">
        <v>91206</v>
      </c>
      <c r="B67" s="32" t="s">
        <v>80</v>
      </c>
      <c r="C67" s="10">
        <v>45080</v>
      </c>
      <c r="D67" s="10">
        <v>37705</v>
      </c>
      <c r="E67" s="10">
        <v>5687</v>
      </c>
      <c r="F67" s="10"/>
      <c r="G67" s="10"/>
      <c r="H67" s="10"/>
      <c r="I67" s="10"/>
      <c r="J67" s="10"/>
      <c r="K67" s="10"/>
      <c r="L67" s="10"/>
      <c r="M67" s="39">
        <f t="shared" si="1"/>
        <v>45080</v>
      </c>
    </row>
    <row r="68" spans="1:13" s="8" customFormat="1" ht="90">
      <c r="A68" s="22">
        <v>91207</v>
      </c>
      <c r="B68" s="32" t="s">
        <v>53</v>
      </c>
      <c r="C68" s="10">
        <v>11785</v>
      </c>
      <c r="D68" s="10"/>
      <c r="E68" s="10"/>
      <c r="F68" s="10"/>
      <c r="G68" s="10"/>
      <c r="H68" s="10"/>
      <c r="I68" s="10"/>
      <c r="J68" s="10"/>
      <c r="K68" s="10"/>
      <c r="L68" s="10"/>
      <c r="M68" s="39">
        <f t="shared" si="1"/>
        <v>11785</v>
      </c>
    </row>
    <row r="69" spans="1:13" s="8" customFormat="1" ht="30">
      <c r="A69" s="22">
        <v>91209</v>
      </c>
      <c r="B69" s="32" t="s">
        <v>54</v>
      </c>
      <c r="C69" s="10">
        <v>1667</v>
      </c>
      <c r="D69" s="10"/>
      <c r="E69" s="10"/>
      <c r="F69" s="10"/>
      <c r="G69" s="10"/>
      <c r="H69" s="10"/>
      <c r="I69" s="10"/>
      <c r="J69" s="10"/>
      <c r="K69" s="10"/>
      <c r="L69" s="10"/>
      <c r="M69" s="39">
        <f t="shared" si="1"/>
        <v>1667</v>
      </c>
    </row>
    <row r="70" spans="1:13" s="8" customFormat="1" ht="15.75">
      <c r="A70" s="22">
        <v>91211</v>
      </c>
      <c r="B70" s="32" t="s">
        <v>55</v>
      </c>
      <c r="C70" s="16">
        <v>0</v>
      </c>
      <c r="D70" s="10">
        <v>0</v>
      </c>
      <c r="E70" s="10">
        <v>0</v>
      </c>
      <c r="F70" s="10"/>
      <c r="G70" s="10"/>
      <c r="H70" s="10"/>
      <c r="I70" s="10"/>
      <c r="J70" s="10"/>
      <c r="K70" s="10"/>
      <c r="L70" s="10"/>
      <c r="M70" s="39">
        <f t="shared" si="1"/>
        <v>0</v>
      </c>
    </row>
    <row r="71" spans="1:13" s="8" customFormat="1" ht="15.75">
      <c r="A71" s="21">
        <v>250000</v>
      </c>
      <c r="B71" s="31" t="s">
        <v>41</v>
      </c>
      <c r="C71" s="9">
        <v>655</v>
      </c>
      <c r="D71" s="10"/>
      <c r="E71" s="10"/>
      <c r="F71" s="10"/>
      <c r="G71" s="10"/>
      <c r="H71" s="10"/>
      <c r="I71" s="10"/>
      <c r="J71" s="10"/>
      <c r="K71" s="10"/>
      <c r="L71" s="10"/>
      <c r="M71" s="39">
        <f t="shared" si="1"/>
        <v>655</v>
      </c>
    </row>
    <row r="72" spans="1:13" s="8" customFormat="1" ht="16.5" thickBot="1">
      <c r="A72" s="42">
        <v>250404</v>
      </c>
      <c r="B72" s="17" t="s">
        <v>77</v>
      </c>
      <c r="C72" s="12">
        <v>655</v>
      </c>
      <c r="D72" s="12"/>
      <c r="E72" s="12"/>
      <c r="F72" s="12"/>
      <c r="G72" s="12"/>
      <c r="H72" s="12"/>
      <c r="I72" s="12"/>
      <c r="J72" s="12"/>
      <c r="K72" s="12"/>
      <c r="L72" s="12"/>
      <c r="M72" s="41">
        <f t="shared" si="1"/>
        <v>655</v>
      </c>
    </row>
    <row r="73" spans="1:13" s="8" customFormat="1" ht="31.5">
      <c r="A73" s="35" t="s">
        <v>93</v>
      </c>
      <c r="B73" s="36" t="s">
        <v>56</v>
      </c>
      <c r="C73" s="19">
        <v>10567</v>
      </c>
      <c r="D73" s="19">
        <f>D74+D76</f>
        <v>8283</v>
      </c>
      <c r="E73" s="19">
        <f>E74+E76</f>
        <v>716</v>
      </c>
      <c r="F73" s="20"/>
      <c r="G73" s="20"/>
      <c r="H73" s="20"/>
      <c r="I73" s="20"/>
      <c r="J73" s="20"/>
      <c r="K73" s="20"/>
      <c r="L73" s="20"/>
      <c r="M73" s="38">
        <f t="shared" si="1"/>
        <v>10567</v>
      </c>
    </row>
    <row r="74" spans="1:13" s="8" customFormat="1" ht="15.75">
      <c r="A74" s="21">
        <v>10000</v>
      </c>
      <c r="B74" s="31" t="s">
        <v>18</v>
      </c>
      <c r="C74" s="9">
        <v>9234</v>
      </c>
      <c r="D74" s="9">
        <f>D75</f>
        <v>8283</v>
      </c>
      <c r="E74" s="9">
        <f>E75</f>
        <v>716</v>
      </c>
      <c r="F74" s="10"/>
      <c r="G74" s="10"/>
      <c r="H74" s="10"/>
      <c r="I74" s="10"/>
      <c r="J74" s="10"/>
      <c r="K74" s="10"/>
      <c r="L74" s="10"/>
      <c r="M74" s="39">
        <f t="shared" si="1"/>
        <v>9234</v>
      </c>
    </row>
    <row r="75" spans="1:13" s="8" customFormat="1" ht="15.75">
      <c r="A75" s="22">
        <v>10116</v>
      </c>
      <c r="B75" s="32" t="s">
        <v>19</v>
      </c>
      <c r="C75" s="10">
        <v>9234</v>
      </c>
      <c r="D75" s="10">
        <v>8283</v>
      </c>
      <c r="E75" s="10">
        <v>716</v>
      </c>
      <c r="F75" s="10"/>
      <c r="G75" s="10"/>
      <c r="H75" s="10"/>
      <c r="I75" s="10"/>
      <c r="J75" s="10"/>
      <c r="K75" s="10"/>
      <c r="L75" s="10"/>
      <c r="M75" s="39">
        <f t="shared" si="1"/>
        <v>9234</v>
      </c>
    </row>
    <row r="76" spans="1:13" s="8" customFormat="1" ht="31.5">
      <c r="A76" s="21">
        <v>90000</v>
      </c>
      <c r="B76" s="31" t="s">
        <v>22</v>
      </c>
      <c r="C76" s="9">
        <v>1333</v>
      </c>
      <c r="D76" s="10"/>
      <c r="E76" s="10"/>
      <c r="F76" s="10"/>
      <c r="G76" s="10"/>
      <c r="H76" s="10"/>
      <c r="I76" s="10"/>
      <c r="J76" s="10"/>
      <c r="K76" s="10"/>
      <c r="L76" s="10"/>
      <c r="M76" s="39">
        <f aca="true" t="shared" si="2" ref="M76:M106">C76+F76</f>
        <v>1333</v>
      </c>
    </row>
    <row r="77" spans="1:13" s="8" customFormat="1" ht="30.75" thickBot="1">
      <c r="A77" s="42">
        <v>91103</v>
      </c>
      <c r="B77" s="17" t="s">
        <v>57</v>
      </c>
      <c r="C77" s="12">
        <v>1333</v>
      </c>
      <c r="D77" s="12"/>
      <c r="E77" s="12"/>
      <c r="F77" s="12"/>
      <c r="G77" s="12"/>
      <c r="H77" s="12"/>
      <c r="I77" s="12"/>
      <c r="J77" s="12"/>
      <c r="K77" s="12"/>
      <c r="L77" s="12"/>
      <c r="M77" s="41">
        <f t="shared" si="2"/>
        <v>1333</v>
      </c>
    </row>
    <row r="78" spans="1:13" s="8" customFormat="1" ht="47.25">
      <c r="A78" s="35" t="s">
        <v>94</v>
      </c>
      <c r="B78" s="36" t="s">
        <v>98</v>
      </c>
      <c r="C78" s="19">
        <v>40146</v>
      </c>
      <c r="D78" s="19">
        <f>D79</f>
        <v>36455</v>
      </c>
      <c r="E78" s="19">
        <f>E79</f>
        <v>2372</v>
      </c>
      <c r="F78" s="20"/>
      <c r="G78" s="20"/>
      <c r="H78" s="20"/>
      <c r="I78" s="20"/>
      <c r="J78" s="20"/>
      <c r="K78" s="20"/>
      <c r="L78" s="20"/>
      <c r="M78" s="38">
        <f t="shared" si="2"/>
        <v>40146</v>
      </c>
    </row>
    <row r="79" spans="1:13" s="8" customFormat="1" ht="15.75">
      <c r="A79" s="21">
        <v>10000</v>
      </c>
      <c r="B79" s="31" t="s">
        <v>18</v>
      </c>
      <c r="C79" s="9">
        <v>40146</v>
      </c>
      <c r="D79" s="9">
        <f>D80</f>
        <v>36455</v>
      </c>
      <c r="E79" s="9">
        <f>E80</f>
        <v>2372</v>
      </c>
      <c r="F79" s="10"/>
      <c r="G79" s="10"/>
      <c r="H79" s="10"/>
      <c r="I79" s="10"/>
      <c r="J79" s="10"/>
      <c r="K79" s="10"/>
      <c r="L79" s="10"/>
      <c r="M79" s="39">
        <f t="shared" si="2"/>
        <v>40146</v>
      </c>
    </row>
    <row r="80" spans="1:13" s="8" customFormat="1" ht="16.5" thickBot="1">
      <c r="A80" s="42">
        <v>10116</v>
      </c>
      <c r="B80" s="17" t="s">
        <v>19</v>
      </c>
      <c r="C80" s="12">
        <v>40146</v>
      </c>
      <c r="D80" s="12">
        <v>36455</v>
      </c>
      <c r="E80" s="12">
        <v>2372</v>
      </c>
      <c r="F80" s="12"/>
      <c r="G80" s="12"/>
      <c r="H80" s="12"/>
      <c r="I80" s="12"/>
      <c r="J80" s="12"/>
      <c r="K80" s="12"/>
      <c r="L80" s="12"/>
      <c r="M80" s="41">
        <f t="shared" si="2"/>
        <v>40146</v>
      </c>
    </row>
    <row r="81" spans="1:13" s="8" customFormat="1" ht="31.5">
      <c r="A81" s="35" t="s">
        <v>95</v>
      </c>
      <c r="B81" s="36" t="s">
        <v>6</v>
      </c>
      <c r="C81" s="19">
        <v>558248</v>
      </c>
      <c r="D81" s="19">
        <f>D82+D84</f>
        <v>484321</v>
      </c>
      <c r="E81" s="19">
        <f>E82+E84</f>
        <v>59846</v>
      </c>
      <c r="F81" s="20"/>
      <c r="G81" s="20"/>
      <c r="H81" s="20"/>
      <c r="I81" s="20"/>
      <c r="J81" s="20"/>
      <c r="K81" s="20"/>
      <c r="L81" s="20"/>
      <c r="M81" s="38">
        <f t="shared" si="2"/>
        <v>558248</v>
      </c>
    </row>
    <row r="82" spans="1:13" s="8" customFormat="1" ht="15.75">
      <c r="A82" s="21">
        <v>10000</v>
      </c>
      <c r="B82" s="31" t="s">
        <v>18</v>
      </c>
      <c r="C82" s="9">
        <v>9591</v>
      </c>
      <c r="D82" s="9">
        <f>D83</f>
        <v>8681</v>
      </c>
      <c r="E82" s="9">
        <f>E83</f>
        <v>506</v>
      </c>
      <c r="F82" s="10"/>
      <c r="G82" s="10"/>
      <c r="H82" s="10"/>
      <c r="I82" s="10"/>
      <c r="J82" s="10"/>
      <c r="K82" s="10"/>
      <c r="L82" s="10"/>
      <c r="M82" s="39">
        <f t="shared" si="2"/>
        <v>9591</v>
      </c>
    </row>
    <row r="83" spans="1:13" s="8" customFormat="1" ht="15.75">
      <c r="A83" s="22">
        <v>10116</v>
      </c>
      <c r="B83" s="32" t="s">
        <v>19</v>
      </c>
      <c r="C83" s="10">
        <v>9591</v>
      </c>
      <c r="D83" s="10">
        <v>8681</v>
      </c>
      <c r="E83" s="10">
        <v>506</v>
      </c>
      <c r="F83" s="10"/>
      <c r="G83" s="10"/>
      <c r="H83" s="10"/>
      <c r="I83" s="10"/>
      <c r="J83" s="10"/>
      <c r="K83" s="10"/>
      <c r="L83" s="10"/>
      <c r="M83" s="39">
        <f t="shared" si="2"/>
        <v>9591</v>
      </c>
    </row>
    <row r="84" spans="1:13" s="8" customFormat="1" ht="15.75">
      <c r="A84" s="21">
        <v>110000</v>
      </c>
      <c r="B84" s="31" t="s">
        <v>58</v>
      </c>
      <c r="C84" s="9">
        <v>548657</v>
      </c>
      <c r="D84" s="9">
        <f>D85+D86+D87+D88+D89+D90</f>
        <v>475640</v>
      </c>
      <c r="E84" s="9">
        <f>E85+E86+E87+E88+E89+E90</f>
        <v>59340</v>
      </c>
      <c r="F84" s="10"/>
      <c r="G84" s="10"/>
      <c r="H84" s="10"/>
      <c r="I84" s="10"/>
      <c r="J84" s="10"/>
      <c r="K84" s="10"/>
      <c r="L84" s="10"/>
      <c r="M84" s="39">
        <f t="shared" si="2"/>
        <v>548657</v>
      </c>
    </row>
    <row r="85" spans="1:13" s="8" customFormat="1" ht="30">
      <c r="A85" s="22">
        <v>110103</v>
      </c>
      <c r="B85" s="32" t="s">
        <v>59</v>
      </c>
      <c r="C85" s="10">
        <v>13923</v>
      </c>
      <c r="D85" s="10">
        <v>3514</v>
      </c>
      <c r="E85" s="10"/>
      <c r="F85" s="10"/>
      <c r="G85" s="10"/>
      <c r="H85" s="10"/>
      <c r="I85" s="10"/>
      <c r="J85" s="10"/>
      <c r="K85" s="10"/>
      <c r="L85" s="10"/>
      <c r="M85" s="39">
        <f t="shared" si="2"/>
        <v>13923</v>
      </c>
    </row>
    <row r="86" spans="1:13" s="8" customFormat="1" ht="15.75">
      <c r="A86" s="22">
        <v>110201</v>
      </c>
      <c r="B86" s="32" t="s">
        <v>60</v>
      </c>
      <c r="C86" s="10">
        <v>146605</v>
      </c>
      <c r="D86" s="10">
        <v>135602</v>
      </c>
      <c r="E86" s="10">
        <v>10319</v>
      </c>
      <c r="F86" s="10"/>
      <c r="G86" s="10"/>
      <c r="H86" s="10"/>
      <c r="I86" s="10"/>
      <c r="J86" s="10"/>
      <c r="K86" s="10"/>
      <c r="L86" s="10"/>
      <c r="M86" s="39">
        <f t="shared" si="2"/>
        <v>146605</v>
      </c>
    </row>
    <row r="87" spans="1:13" s="8" customFormat="1" ht="15.75">
      <c r="A87" s="22">
        <v>110202</v>
      </c>
      <c r="B87" s="32" t="s">
        <v>61</v>
      </c>
      <c r="C87" s="10">
        <v>25535</v>
      </c>
      <c r="D87" s="10">
        <v>17011</v>
      </c>
      <c r="E87" s="10">
        <v>7074</v>
      </c>
      <c r="F87" s="10"/>
      <c r="G87" s="10"/>
      <c r="H87" s="10"/>
      <c r="I87" s="10"/>
      <c r="J87" s="10"/>
      <c r="K87" s="10"/>
      <c r="L87" s="10"/>
      <c r="M87" s="39">
        <f t="shared" si="2"/>
        <v>25535</v>
      </c>
    </row>
    <row r="88" spans="1:13" s="8" customFormat="1" ht="30">
      <c r="A88" s="22">
        <v>110204</v>
      </c>
      <c r="B88" s="32" t="s">
        <v>62</v>
      </c>
      <c r="C88" s="10">
        <v>61306</v>
      </c>
      <c r="D88" s="10">
        <v>55546</v>
      </c>
      <c r="E88" s="10">
        <v>5260</v>
      </c>
      <c r="F88" s="10"/>
      <c r="G88" s="10"/>
      <c r="H88" s="10"/>
      <c r="I88" s="10"/>
      <c r="J88" s="10"/>
      <c r="K88" s="10"/>
      <c r="L88" s="10"/>
      <c r="M88" s="39">
        <f t="shared" si="2"/>
        <v>61306</v>
      </c>
    </row>
    <row r="89" spans="1:13" s="8" customFormat="1" ht="15.75">
      <c r="A89" s="22">
        <v>110205</v>
      </c>
      <c r="B89" s="32" t="s">
        <v>63</v>
      </c>
      <c r="C89" s="10">
        <v>281186</v>
      </c>
      <c r="D89" s="10">
        <v>245939</v>
      </c>
      <c r="E89" s="10">
        <v>34813</v>
      </c>
      <c r="F89" s="10"/>
      <c r="G89" s="10"/>
      <c r="H89" s="10"/>
      <c r="I89" s="10"/>
      <c r="J89" s="10"/>
      <c r="K89" s="10"/>
      <c r="L89" s="10"/>
      <c r="M89" s="39">
        <f t="shared" si="2"/>
        <v>281186</v>
      </c>
    </row>
    <row r="90" spans="1:13" s="8" customFormat="1" ht="16.5" thickBot="1">
      <c r="A90" s="42">
        <v>110502</v>
      </c>
      <c r="B90" s="17" t="s">
        <v>72</v>
      </c>
      <c r="C90" s="12">
        <v>20102</v>
      </c>
      <c r="D90" s="12">
        <v>18028</v>
      </c>
      <c r="E90" s="12">
        <v>1874</v>
      </c>
      <c r="F90" s="12"/>
      <c r="G90" s="12"/>
      <c r="H90" s="12"/>
      <c r="I90" s="12"/>
      <c r="J90" s="12"/>
      <c r="K90" s="12"/>
      <c r="L90" s="12"/>
      <c r="M90" s="41">
        <f t="shared" si="2"/>
        <v>20102</v>
      </c>
    </row>
    <row r="91" spans="1:13" s="8" customFormat="1" ht="31.5">
      <c r="A91" s="18">
        <v>13</v>
      </c>
      <c r="B91" s="36" t="s">
        <v>64</v>
      </c>
      <c r="C91" s="19">
        <v>145642</v>
      </c>
      <c r="D91" s="19">
        <f>D92+D94</f>
        <v>41781</v>
      </c>
      <c r="E91" s="19">
        <f>E92+E94</f>
        <v>681</v>
      </c>
      <c r="F91" s="20"/>
      <c r="G91" s="20"/>
      <c r="H91" s="20"/>
      <c r="I91" s="20"/>
      <c r="J91" s="20"/>
      <c r="K91" s="20"/>
      <c r="L91" s="20"/>
      <c r="M91" s="38">
        <f t="shared" si="2"/>
        <v>145642</v>
      </c>
    </row>
    <row r="92" spans="1:13" s="8" customFormat="1" ht="15.75">
      <c r="A92" s="21">
        <v>10000</v>
      </c>
      <c r="B92" s="31" t="s">
        <v>18</v>
      </c>
      <c r="C92" s="9">
        <v>6673</v>
      </c>
      <c r="D92" s="9">
        <f>D93</f>
        <v>6412</v>
      </c>
      <c r="E92" s="9">
        <f>E93</f>
        <v>198</v>
      </c>
      <c r="F92" s="10"/>
      <c r="G92" s="10"/>
      <c r="H92" s="10"/>
      <c r="I92" s="10"/>
      <c r="J92" s="10"/>
      <c r="K92" s="10"/>
      <c r="L92" s="10"/>
      <c r="M92" s="39">
        <f t="shared" si="2"/>
        <v>6673</v>
      </c>
    </row>
    <row r="93" spans="1:13" s="8" customFormat="1" ht="15.75">
      <c r="A93" s="22">
        <v>10116</v>
      </c>
      <c r="B93" s="32" t="s">
        <v>19</v>
      </c>
      <c r="C93" s="10">
        <v>6673</v>
      </c>
      <c r="D93" s="10">
        <v>6412</v>
      </c>
      <c r="E93" s="10">
        <v>198</v>
      </c>
      <c r="F93" s="10"/>
      <c r="G93" s="10"/>
      <c r="H93" s="10"/>
      <c r="I93" s="10"/>
      <c r="J93" s="10"/>
      <c r="K93" s="10"/>
      <c r="L93" s="10"/>
      <c r="M93" s="39">
        <f t="shared" si="2"/>
        <v>6673</v>
      </c>
    </row>
    <row r="94" spans="1:13" s="15" customFormat="1" ht="15.75">
      <c r="A94" s="21">
        <v>130000</v>
      </c>
      <c r="B94" s="31" t="s">
        <v>49</v>
      </c>
      <c r="C94" s="9">
        <v>138969</v>
      </c>
      <c r="D94" s="9">
        <f>D95+D96+D97+D98+D99</f>
        <v>35369</v>
      </c>
      <c r="E94" s="9">
        <f>E95+E96+E97+E98+E99</f>
        <v>483</v>
      </c>
      <c r="F94" s="9"/>
      <c r="G94" s="9"/>
      <c r="H94" s="9"/>
      <c r="I94" s="9"/>
      <c r="J94" s="9"/>
      <c r="K94" s="9"/>
      <c r="L94" s="9"/>
      <c r="M94" s="39">
        <f t="shared" si="2"/>
        <v>138969</v>
      </c>
    </row>
    <row r="95" spans="1:13" s="8" customFormat="1" ht="30">
      <c r="A95" s="22">
        <v>130102</v>
      </c>
      <c r="B95" s="32" t="s">
        <v>65</v>
      </c>
      <c r="C95" s="10">
        <v>8750</v>
      </c>
      <c r="D95" s="10"/>
      <c r="E95" s="10"/>
      <c r="F95" s="10"/>
      <c r="G95" s="10"/>
      <c r="H95" s="10"/>
      <c r="I95" s="10"/>
      <c r="J95" s="10"/>
      <c r="K95" s="10"/>
      <c r="L95" s="10"/>
      <c r="M95" s="39">
        <f t="shared" si="2"/>
        <v>8750</v>
      </c>
    </row>
    <row r="96" spans="1:13" s="8" customFormat="1" ht="30">
      <c r="A96" s="22">
        <v>130107</v>
      </c>
      <c r="B96" s="32" t="s">
        <v>50</v>
      </c>
      <c r="C96" s="10">
        <v>31323</v>
      </c>
      <c r="D96" s="10">
        <v>30756</v>
      </c>
      <c r="E96" s="10">
        <v>362</v>
      </c>
      <c r="F96" s="10"/>
      <c r="G96" s="10"/>
      <c r="H96" s="10"/>
      <c r="I96" s="10"/>
      <c r="J96" s="10"/>
      <c r="K96" s="10"/>
      <c r="L96" s="10"/>
      <c r="M96" s="39">
        <f t="shared" si="2"/>
        <v>31323</v>
      </c>
    </row>
    <row r="97" spans="1:13" s="8" customFormat="1" ht="15.75">
      <c r="A97" s="22">
        <v>130110</v>
      </c>
      <c r="B97" s="32" t="s">
        <v>66</v>
      </c>
      <c r="C97" s="10">
        <v>51691</v>
      </c>
      <c r="D97" s="10"/>
      <c r="E97" s="10">
        <v>0</v>
      </c>
      <c r="F97" s="10"/>
      <c r="G97" s="10"/>
      <c r="H97" s="10"/>
      <c r="I97" s="10"/>
      <c r="J97" s="10"/>
      <c r="K97" s="10"/>
      <c r="L97" s="10"/>
      <c r="M97" s="39">
        <f t="shared" si="2"/>
        <v>51691</v>
      </c>
    </row>
    <row r="98" spans="1:13" s="8" customFormat="1" ht="15.75">
      <c r="A98" s="22">
        <v>130112</v>
      </c>
      <c r="B98" s="32" t="s">
        <v>67</v>
      </c>
      <c r="C98" s="10">
        <v>42384</v>
      </c>
      <c r="D98" s="10"/>
      <c r="E98" s="10"/>
      <c r="F98" s="10"/>
      <c r="G98" s="10"/>
      <c r="H98" s="10"/>
      <c r="I98" s="10"/>
      <c r="J98" s="10"/>
      <c r="K98" s="10"/>
      <c r="L98" s="10"/>
      <c r="M98" s="39">
        <f t="shared" si="2"/>
        <v>42384</v>
      </c>
    </row>
    <row r="99" spans="1:13" s="8" customFormat="1" ht="16.5" thickBot="1">
      <c r="A99" s="42">
        <v>130113</v>
      </c>
      <c r="B99" s="17" t="s">
        <v>55</v>
      </c>
      <c r="C99" s="12">
        <v>4821</v>
      </c>
      <c r="D99" s="12">
        <v>4613</v>
      </c>
      <c r="E99" s="12">
        <v>121</v>
      </c>
      <c r="F99" s="12"/>
      <c r="G99" s="12"/>
      <c r="H99" s="12"/>
      <c r="I99" s="12"/>
      <c r="J99" s="12"/>
      <c r="K99" s="12"/>
      <c r="L99" s="12"/>
      <c r="M99" s="41">
        <f t="shared" si="2"/>
        <v>4821</v>
      </c>
    </row>
    <row r="100" spans="1:13" s="8" customFormat="1" ht="31.5">
      <c r="A100" s="35" t="s">
        <v>96</v>
      </c>
      <c r="B100" s="36" t="s">
        <v>68</v>
      </c>
      <c r="C100" s="19">
        <v>10921</v>
      </c>
      <c r="D100" s="19">
        <f>D101</f>
        <v>10510</v>
      </c>
      <c r="E100" s="19">
        <f>E101</f>
        <v>377</v>
      </c>
      <c r="F100" s="20"/>
      <c r="G100" s="20"/>
      <c r="H100" s="20"/>
      <c r="I100" s="20"/>
      <c r="J100" s="20"/>
      <c r="K100" s="20"/>
      <c r="L100" s="20"/>
      <c r="M100" s="38">
        <f t="shared" si="2"/>
        <v>10921</v>
      </c>
    </row>
    <row r="101" spans="1:13" s="8" customFormat="1" ht="15.75">
      <c r="A101" s="21">
        <v>10000</v>
      </c>
      <c r="B101" s="31" t="s">
        <v>18</v>
      </c>
      <c r="C101" s="9">
        <v>10921</v>
      </c>
      <c r="D101" s="9">
        <f>D102</f>
        <v>10510</v>
      </c>
      <c r="E101" s="9">
        <f>E102</f>
        <v>377</v>
      </c>
      <c r="F101" s="10"/>
      <c r="G101" s="10"/>
      <c r="H101" s="10"/>
      <c r="I101" s="10"/>
      <c r="J101" s="10"/>
      <c r="K101" s="10"/>
      <c r="L101" s="10"/>
      <c r="M101" s="39">
        <f t="shared" si="2"/>
        <v>10921</v>
      </c>
    </row>
    <row r="102" spans="1:13" s="8" customFormat="1" ht="16.5" thickBot="1">
      <c r="A102" s="42">
        <v>10116</v>
      </c>
      <c r="B102" s="17" t="s">
        <v>19</v>
      </c>
      <c r="C102" s="12">
        <v>10921</v>
      </c>
      <c r="D102" s="12">
        <v>10510</v>
      </c>
      <c r="E102" s="12">
        <v>377</v>
      </c>
      <c r="F102" s="12"/>
      <c r="G102" s="12"/>
      <c r="H102" s="12"/>
      <c r="I102" s="12"/>
      <c r="J102" s="12"/>
      <c r="K102" s="12"/>
      <c r="L102" s="12"/>
      <c r="M102" s="41">
        <f t="shared" si="2"/>
        <v>10921</v>
      </c>
    </row>
    <row r="103" spans="1:13" s="8" customFormat="1" ht="31.5">
      <c r="A103" s="35" t="s">
        <v>97</v>
      </c>
      <c r="B103" s="36" t="s">
        <v>69</v>
      </c>
      <c r="C103" s="19">
        <f>C104+C106</f>
        <v>50383</v>
      </c>
      <c r="D103" s="19">
        <f>D104+D106</f>
        <v>44494</v>
      </c>
      <c r="E103" s="19">
        <f>E104+E106</f>
        <v>2322</v>
      </c>
      <c r="F103" s="20"/>
      <c r="G103" s="20"/>
      <c r="H103" s="20"/>
      <c r="I103" s="20"/>
      <c r="J103" s="20"/>
      <c r="K103" s="20"/>
      <c r="L103" s="20"/>
      <c r="M103" s="38">
        <f t="shared" si="2"/>
        <v>50383</v>
      </c>
    </row>
    <row r="104" spans="1:13" s="8" customFormat="1" ht="15.75">
      <c r="A104" s="21">
        <v>10000</v>
      </c>
      <c r="B104" s="31" t="s">
        <v>18</v>
      </c>
      <c r="C104" s="9">
        <v>50258</v>
      </c>
      <c r="D104" s="9">
        <f>D105</f>
        <v>44494</v>
      </c>
      <c r="E104" s="9">
        <f>E105</f>
        <v>2322</v>
      </c>
      <c r="F104" s="10"/>
      <c r="G104" s="10"/>
      <c r="H104" s="10"/>
      <c r="I104" s="10"/>
      <c r="J104" s="10"/>
      <c r="K104" s="10"/>
      <c r="L104" s="10"/>
      <c r="M104" s="39">
        <f t="shared" si="2"/>
        <v>50258</v>
      </c>
    </row>
    <row r="105" spans="1:13" s="8" customFormat="1" ht="15.75">
      <c r="A105" s="22">
        <v>10116</v>
      </c>
      <c r="B105" s="32" t="s">
        <v>19</v>
      </c>
      <c r="C105" s="10">
        <v>50258</v>
      </c>
      <c r="D105" s="10">
        <v>44494</v>
      </c>
      <c r="E105" s="10">
        <v>2322</v>
      </c>
      <c r="F105" s="10"/>
      <c r="G105" s="10"/>
      <c r="H105" s="10"/>
      <c r="I105" s="10"/>
      <c r="J105" s="10"/>
      <c r="K105" s="10"/>
      <c r="L105" s="10"/>
      <c r="M105" s="39">
        <f t="shared" si="2"/>
        <v>50258</v>
      </c>
    </row>
    <row r="106" spans="1:13" s="8" customFormat="1" ht="15.75">
      <c r="A106" s="21">
        <v>250000</v>
      </c>
      <c r="B106" s="31" t="s">
        <v>41</v>
      </c>
      <c r="C106" s="9">
        <f>C107</f>
        <v>125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39">
        <f t="shared" si="2"/>
        <v>125</v>
      </c>
    </row>
    <row r="107" spans="1:13" s="8" customFormat="1" ht="16.5" thickBot="1">
      <c r="A107" s="42">
        <v>250404</v>
      </c>
      <c r="B107" s="17" t="s">
        <v>77</v>
      </c>
      <c r="C107" s="12">
        <v>125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41">
        <f aca="true" t="shared" si="3" ref="M107:M112">C107+F107</f>
        <v>125</v>
      </c>
    </row>
    <row r="108" spans="1:13" s="8" customFormat="1" ht="32.25" thickBot="1">
      <c r="A108" s="46">
        <v>76</v>
      </c>
      <c r="B108" s="36" t="s">
        <v>69</v>
      </c>
      <c r="C108" s="19">
        <f>C109</f>
        <v>103200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41">
        <f t="shared" si="3"/>
        <v>103200</v>
      </c>
    </row>
    <row r="109" spans="1:13" s="8" customFormat="1" ht="16.5" thickBot="1">
      <c r="A109" s="21">
        <v>250000</v>
      </c>
      <c r="B109" s="31" t="s">
        <v>41</v>
      </c>
      <c r="C109" s="9">
        <f>C110+C112</f>
        <v>103200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41">
        <f t="shared" si="3"/>
        <v>103200</v>
      </c>
    </row>
    <row r="110" spans="1:13" s="8" customFormat="1" ht="60.75" thickBot="1">
      <c r="A110" s="47">
        <v>250311</v>
      </c>
      <c r="B110" s="32" t="s">
        <v>70</v>
      </c>
      <c r="C110" s="9">
        <v>99033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41">
        <f t="shared" si="3"/>
        <v>99033</v>
      </c>
    </row>
    <row r="111" spans="1:13" s="8" customFormat="1" ht="30.75" thickBot="1">
      <c r="A111" s="44"/>
      <c r="B111" s="45" t="s">
        <v>81</v>
      </c>
      <c r="C111" s="13">
        <v>99033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1">
        <f t="shared" si="3"/>
        <v>99033</v>
      </c>
    </row>
    <row r="112" spans="1:13" s="8" customFormat="1" ht="16.5" thickBot="1">
      <c r="A112" s="22">
        <v>250102</v>
      </c>
      <c r="B112" s="32" t="s">
        <v>1</v>
      </c>
      <c r="C112" s="10">
        <v>4167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41">
        <f t="shared" si="3"/>
        <v>4167</v>
      </c>
    </row>
    <row r="113" spans="1:13" s="8" customFormat="1" ht="16.5" thickBot="1">
      <c r="A113" s="23"/>
      <c r="B113" s="40" t="s">
        <v>71</v>
      </c>
      <c r="C113" s="24">
        <f>C13+C44+C47+C59+C73+C81+C91+C100+C103+C78+C108</f>
        <v>9503416</v>
      </c>
      <c r="D113" s="24">
        <f>D13+D44+D47+D59+D73+D81+D91+D100+D103+D78</f>
        <v>7014764</v>
      </c>
      <c r="E113" s="24">
        <f aca="true" t="shared" si="4" ref="E113:L113">E13+E44+E47+E59+E73+E81+E91+E100+E103+E78</f>
        <v>1026260</v>
      </c>
      <c r="F113" s="24">
        <f t="shared" si="4"/>
        <v>12500</v>
      </c>
      <c r="G113" s="24">
        <f t="shared" si="4"/>
        <v>12500</v>
      </c>
      <c r="H113" s="24">
        <f t="shared" si="4"/>
        <v>0</v>
      </c>
      <c r="I113" s="24">
        <f t="shared" si="4"/>
        <v>0</v>
      </c>
      <c r="J113" s="24">
        <f t="shared" si="4"/>
        <v>0</v>
      </c>
      <c r="K113" s="24">
        <f t="shared" si="4"/>
        <v>0</v>
      </c>
      <c r="L113" s="24">
        <f t="shared" si="4"/>
        <v>0</v>
      </c>
      <c r="M113" s="24">
        <f>M13+M44+M47+M59+M73+M81+M91+M100+M103+M78+M108</f>
        <v>9515916</v>
      </c>
    </row>
    <row r="114" spans="1:13" s="8" customFormat="1" ht="15.75">
      <c r="A114" s="25"/>
      <c r="B114" s="26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s="8" customFormat="1" ht="15.75">
      <c r="A115" s="25"/>
      <c r="B115" s="26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2:13" ht="15">
      <c r="B116" s="2" t="s">
        <v>73</v>
      </c>
      <c r="C116" s="27"/>
      <c r="D116" s="11"/>
      <c r="E116" s="28"/>
      <c r="F116" s="28"/>
      <c r="G116" s="28"/>
      <c r="H116" s="11" t="s">
        <v>74</v>
      </c>
      <c r="I116" s="28"/>
      <c r="J116" s="28"/>
      <c r="K116" s="28"/>
      <c r="L116" s="28"/>
      <c r="M116" s="28"/>
    </row>
    <row r="117" spans="3:13" ht="15">
      <c r="C117" s="27"/>
      <c r="D117" s="11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3:13" ht="15">
      <c r="C118" s="27"/>
      <c r="D118" s="11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3:13" ht="15">
      <c r="C119" s="27"/>
      <c r="D119" s="11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3:13" ht="15.75">
      <c r="C120" s="14"/>
      <c r="D120" s="14"/>
      <c r="E120" s="14"/>
      <c r="F120" s="28"/>
      <c r="G120" s="28"/>
      <c r="H120" s="28"/>
      <c r="I120" s="28"/>
      <c r="J120" s="28"/>
      <c r="K120" s="28"/>
      <c r="L120" s="28"/>
      <c r="M120" s="28"/>
    </row>
    <row r="121" spans="3:13" ht="15"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3:13" ht="15"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3:13" ht="15"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3:13" ht="15"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3:13" ht="15"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3:13" ht="15"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3:13" ht="15">
      <c r="C127" s="27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3:13" ht="15">
      <c r="C128" s="27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3:13" ht="15"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3:13" ht="15"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3:13" ht="15"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3:13" ht="15"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3:13" ht="15"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3:13" ht="15"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3:13" ht="15"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3:13" ht="15">
      <c r="C136" s="27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3:13" ht="15"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3:13" ht="15"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3:13" ht="15"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3:13" ht="15"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3:13" ht="15"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3:13" ht="15"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3:13" ht="15"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3:13" ht="15"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3:13" ht="15"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3:13" ht="15"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3:13" ht="15"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3:13" ht="15"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3:13" ht="15"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3:13" ht="15"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3:13" ht="15"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3:13" ht="15"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3:13" ht="15"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3:13" ht="15"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3:13" ht="15"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3:13" ht="15"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3:13" ht="15"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3:13" ht="15"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3:13" ht="15"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3:13" ht="15"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3:13" ht="15"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3:13" ht="15"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3:13" ht="15"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3:13" ht="15"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3:13" ht="15"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3:13" ht="15"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3:13" ht="15"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3:13" ht="15"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3:13" ht="15"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3:13" ht="15"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3:13" ht="15"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3:13" ht="15"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3:13" ht="15"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3:13" ht="15"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3:13" ht="15"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3:13" ht="15"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3:13" ht="15"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3:13" ht="15"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3:13" ht="15"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3:13" ht="15"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3:13" ht="15"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3:13" ht="15"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3:13" ht="15"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3:13" ht="15"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3:13" ht="15"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3:13" ht="15"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3:13" ht="15"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3:13" ht="15"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3:13" ht="15"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3:13" ht="15"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3:13" ht="15"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3:13" ht="15"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3:13" ht="15"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3:13" ht="15"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3:13" ht="15"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3:13" ht="15"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3:13" ht="15"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3:13" ht="15"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3:13" ht="15">
      <c r="C199" s="27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3:13" ht="15"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3:13" ht="15"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3:13" ht="15"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3:13" ht="15"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3:13" ht="15"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3:13" ht="15"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3:13" ht="15"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3:13" ht="15"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3:13" ht="15">
      <c r="C208" s="27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3:13" ht="15"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3:13" ht="15"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3:13" ht="15">
      <c r="C211" s="27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3:13" ht="15"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3:13" ht="15">
      <c r="C213" s="27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3:13" ht="15"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3:13" ht="15"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3:13" ht="15">
      <c r="C216" s="27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3:13" ht="15">
      <c r="C217" s="27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3:13" ht="15"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3:13" ht="15">
      <c r="C219" s="27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3:13" ht="15">
      <c r="C220" s="27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3:13" ht="15"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3:13" ht="15"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3:13" ht="15">
      <c r="C223" s="27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3:13" ht="15"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3:13" ht="15"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3:13" ht="15">
      <c r="C226" s="27"/>
      <c r="D226" s="28"/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3:13" ht="15"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</row>
    <row r="228" spans="3:13" ht="15"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</row>
    <row r="229" spans="3:13" ht="15">
      <c r="C229" s="27"/>
      <c r="D229" s="28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3:13" ht="15"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</row>
    <row r="231" spans="3:13" ht="15"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</row>
    <row r="232" spans="3:13" ht="15">
      <c r="C232" s="27"/>
      <c r="D232" s="28"/>
      <c r="E232" s="28"/>
      <c r="F232" s="28"/>
      <c r="G232" s="28"/>
      <c r="H232" s="28"/>
      <c r="I232" s="28"/>
      <c r="J232" s="28"/>
      <c r="K232" s="28"/>
      <c r="L232" s="28"/>
      <c r="M232" s="28"/>
    </row>
    <row r="233" spans="3:13" ht="15">
      <c r="C233" s="27"/>
      <c r="D233" s="28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3:13" ht="15"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</row>
    <row r="235" spans="3:13" ht="15">
      <c r="C235" s="27"/>
      <c r="D235" s="28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3:13" ht="15">
      <c r="C236" s="27"/>
      <c r="D236" s="28"/>
      <c r="E236" s="28"/>
      <c r="F236" s="28"/>
      <c r="G236" s="28"/>
      <c r="H236" s="28"/>
      <c r="I236" s="28"/>
      <c r="J236" s="28"/>
      <c r="K236" s="28"/>
      <c r="L236" s="28"/>
      <c r="M236" s="28"/>
    </row>
    <row r="237" spans="3:13" ht="15">
      <c r="C237" s="27"/>
      <c r="D237" s="28"/>
      <c r="E237" s="28"/>
      <c r="F237" s="28"/>
      <c r="G237" s="28"/>
      <c r="H237" s="28"/>
      <c r="I237" s="28"/>
      <c r="J237" s="28"/>
      <c r="K237" s="28"/>
      <c r="L237" s="28"/>
      <c r="M237" s="28"/>
    </row>
    <row r="238" spans="3:13" ht="15">
      <c r="C238" s="27"/>
      <c r="D238" s="28"/>
      <c r="E238" s="28"/>
      <c r="F238" s="28"/>
      <c r="G238" s="28"/>
      <c r="H238" s="28"/>
      <c r="I238" s="28"/>
      <c r="J238" s="28"/>
      <c r="K238" s="28"/>
      <c r="L238" s="28"/>
      <c r="M238" s="28"/>
    </row>
    <row r="239" spans="3:13" ht="15">
      <c r="C239" s="27"/>
      <c r="D239" s="28"/>
      <c r="E239" s="28"/>
      <c r="F239" s="28"/>
      <c r="G239" s="28"/>
      <c r="H239" s="28"/>
      <c r="I239" s="28"/>
      <c r="J239" s="28"/>
      <c r="K239" s="28"/>
      <c r="L239" s="28"/>
      <c r="M239" s="28"/>
    </row>
    <row r="240" spans="3:13" ht="15">
      <c r="C240" s="27"/>
      <c r="D240" s="28"/>
      <c r="E240" s="28"/>
      <c r="F240" s="28"/>
      <c r="G240" s="28"/>
      <c r="H240" s="28"/>
      <c r="I240" s="28"/>
      <c r="J240" s="28"/>
      <c r="K240" s="28"/>
      <c r="L240" s="28"/>
      <c r="M240" s="28"/>
    </row>
    <row r="241" spans="3:13" ht="15">
      <c r="C241" s="27"/>
      <c r="D241" s="28"/>
      <c r="E241" s="28"/>
      <c r="F241" s="28"/>
      <c r="G241" s="28"/>
      <c r="H241" s="28"/>
      <c r="I241" s="28"/>
      <c r="J241" s="28"/>
      <c r="K241" s="28"/>
      <c r="L241" s="28"/>
      <c r="M241" s="28"/>
    </row>
    <row r="242" spans="3:13" ht="15">
      <c r="C242" s="27"/>
      <c r="D242" s="28"/>
      <c r="E242" s="28"/>
      <c r="F242" s="28"/>
      <c r="G242" s="28"/>
      <c r="H242" s="28"/>
      <c r="I242" s="28"/>
      <c r="J242" s="28"/>
      <c r="K242" s="28"/>
      <c r="L242" s="28"/>
      <c r="M242" s="28"/>
    </row>
    <row r="243" spans="3:13" ht="15">
      <c r="C243" s="27"/>
      <c r="D243" s="28"/>
      <c r="E243" s="28"/>
      <c r="F243" s="28"/>
      <c r="G243" s="28"/>
      <c r="H243" s="28"/>
      <c r="I243" s="28"/>
      <c r="J243" s="28"/>
      <c r="K243" s="28"/>
      <c r="L243" s="28"/>
      <c r="M243" s="28"/>
    </row>
    <row r="244" spans="3:13" ht="15">
      <c r="C244" s="27"/>
      <c r="D244" s="28"/>
      <c r="E244" s="28"/>
      <c r="F244" s="28"/>
      <c r="G244" s="28"/>
      <c r="H244" s="28"/>
      <c r="I244" s="28"/>
      <c r="J244" s="28"/>
      <c r="K244" s="28"/>
      <c r="L244" s="28"/>
      <c r="M244" s="28"/>
    </row>
  </sheetData>
  <mergeCells count="19">
    <mergeCell ref="L11:L12"/>
    <mergeCell ref="F8:L8"/>
    <mergeCell ref="M8:M12"/>
    <mergeCell ref="C9:C12"/>
    <mergeCell ref="F9:F12"/>
    <mergeCell ref="G9:G12"/>
    <mergeCell ref="J9:J12"/>
    <mergeCell ref="K9:L9"/>
    <mergeCell ref="D10:D12"/>
    <mergeCell ref="E10:E12"/>
    <mergeCell ref="H10:H12"/>
    <mergeCell ref="I10:I12"/>
    <mergeCell ref="A6:K6"/>
    <mergeCell ref="A8:A11"/>
    <mergeCell ref="B8:B11"/>
    <mergeCell ref="C8:E8"/>
    <mergeCell ref="D9:E9"/>
    <mergeCell ref="H9:I9"/>
    <mergeCell ref="K10:K12"/>
  </mergeCells>
  <printOptions horizontalCentered="1"/>
  <pageMargins left="0.35" right="0.15" top="0.24" bottom="0.24" header="0.25" footer="0.2362204724409449"/>
  <pageSetup fitToHeight="4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Rada3</cp:lastModifiedBy>
  <cp:lastPrinted>2011-12-15T05:47:29Z</cp:lastPrinted>
  <dcterms:created xsi:type="dcterms:W3CDTF">2004-12-07T07:27:30Z</dcterms:created>
  <dcterms:modified xsi:type="dcterms:W3CDTF">2011-12-15T13:18:50Z</dcterms:modified>
  <cp:category/>
  <cp:version/>
  <cp:contentType/>
  <cp:contentStatus/>
</cp:coreProperties>
</file>