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480" windowHeight="908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'Лист1'!$A$1:$J$121</definedName>
  </definedNames>
  <calcPr fullCalcOnLoad="1"/>
</workbook>
</file>

<file path=xl/sharedStrings.xml><?xml version="1.0" encoding="utf-8"?>
<sst xmlns="http://schemas.openxmlformats.org/spreadsheetml/2006/main" count="183" uniqueCount="117">
  <si>
    <t>Ліміти споживання енергоносіїв</t>
  </si>
  <si>
    <t>КВК</t>
  </si>
  <si>
    <t>Найменування головного розпорядника коштів</t>
  </si>
  <si>
    <t>КФКВ</t>
  </si>
  <si>
    <t>Всього:</t>
  </si>
  <si>
    <t>Відділ освіти Новокаховської міської ради</t>
  </si>
  <si>
    <t>Відділ культури і туризму Новокаховської міської ради</t>
  </si>
  <si>
    <t>Водопостачання та водовідведення (куб.м.)</t>
  </si>
  <si>
    <t>Природний газ (тис.куб.м.)</t>
  </si>
  <si>
    <t>Теплова енергія (Гкал)</t>
  </si>
  <si>
    <t>Електрична енергія (кВт/год)</t>
  </si>
  <si>
    <t>Загальний фонд</t>
  </si>
  <si>
    <t>Спеціальний фонд</t>
  </si>
  <si>
    <t>Назва бюджетного закладу</t>
  </si>
  <si>
    <t>Д/с № 1</t>
  </si>
  <si>
    <t>я/с № 1</t>
  </si>
  <si>
    <t>я/с № 2</t>
  </si>
  <si>
    <t>я/с № 3</t>
  </si>
  <si>
    <t xml:space="preserve">я/с № 4 </t>
  </si>
  <si>
    <t>я/с № 5</t>
  </si>
  <si>
    <t>я/с № 6</t>
  </si>
  <si>
    <t>я/с №7</t>
  </si>
  <si>
    <t>я/с № 8</t>
  </si>
  <si>
    <t>я/с № 9</t>
  </si>
  <si>
    <t>я/с № 11</t>
  </si>
  <si>
    <t>я/с № 15</t>
  </si>
  <si>
    <t>я/с № 18</t>
  </si>
  <si>
    <t xml:space="preserve">водовідведення </t>
  </si>
  <si>
    <t xml:space="preserve">водопостачання </t>
  </si>
  <si>
    <t>Разом :</t>
  </si>
  <si>
    <t>Складова частина  міського бюджету</t>
  </si>
  <si>
    <t>ЗОШ № 1</t>
  </si>
  <si>
    <t>НВК № 2</t>
  </si>
  <si>
    <t>ЗОШ № 3</t>
  </si>
  <si>
    <t>НВК № 4</t>
  </si>
  <si>
    <t>ЗОШ № 6</t>
  </si>
  <si>
    <t>ЗОШ № 8</t>
  </si>
  <si>
    <t>Гімназія</t>
  </si>
  <si>
    <t>ЗОШ № 10</t>
  </si>
  <si>
    <t>Дніпрянська ЗОШ</t>
  </si>
  <si>
    <t>Ліцей</t>
  </si>
  <si>
    <t>Корсунська ЗОШ</t>
  </si>
  <si>
    <t>Маслівська  ЗОШ</t>
  </si>
  <si>
    <t>Разом:</t>
  </si>
  <si>
    <t>Дошкільні</t>
  </si>
  <si>
    <t>заклади</t>
  </si>
  <si>
    <t xml:space="preserve">Загальноосвітні </t>
  </si>
  <si>
    <t>школи</t>
  </si>
  <si>
    <t>Позашкільні</t>
  </si>
  <si>
    <t>Станція юних туристів</t>
  </si>
  <si>
    <t>Станція юних техніків</t>
  </si>
  <si>
    <t>Станція юних натуралістів</t>
  </si>
  <si>
    <t>Будинок дитячої творчості</t>
  </si>
  <si>
    <t>Централізована  бухгалтерія</t>
  </si>
  <si>
    <t>Музей історії міста</t>
  </si>
  <si>
    <t>Картинна гелерея</t>
  </si>
  <si>
    <t>Будинок - музей Бахути</t>
  </si>
  <si>
    <t>Палац культури</t>
  </si>
  <si>
    <t>Дитяча музична школа</t>
  </si>
  <si>
    <t>Дитяча школа мистецтв</t>
  </si>
  <si>
    <t xml:space="preserve">Архівний відділ </t>
  </si>
  <si>
    <t>Новокаховської міської ради</t>
  </si>
  <si>
    <t>Виконавчий комітет</t>
  </si>
  <si>
    <t>"Освіта"</t>
  </si>
  <si>
    <t>Управління  праці</t>
  </si>
  <si>
    <t>Територіальний центр  соціального обслуговування пенсіонерів  та одиноких непрацездатних громадян</t>
  </si>
  <si>
    <t xml:space="preserve">Центр соціальної  реабілітації дітей - інвалідів </t>
  </si>
  <si>
    <t>Відділ культури</t>
  </si>
  <si>
    <t>Відділ освіти</t>
  </si>
  <si>
    <t>Управління праці та соціального  захисту населення  Новокаховської міської ради</t>
  </si>
  <si>
    <t>Централізована бібліотечна система</t>
  </si>
  <si>
    <t>Управління з надзвичайних ситуацій та цивільного захисту населення  Новокаховської міської ради</t>
  </si>
  <si>
    <t>Управління НС і ЦЗН</t>
  </si>
  <si>
    <t>Дитячо -юнацька спортивна школа</t>
  </si>
  <si>
    <t>Методичний кабінет</t>
  </si>
  <si>
    <t>Фінансове управління Новкаховської міської ради</t>
  </si>
  <si>
    <t>Фінансове управління</t>
  </si>
  <si>
    <t>Всього по бюджету:</t>
  </si>
  <si>
    <t>Адмінбудівля</t>
  </si>
  <si>
    <t>Тенісні корти</t>
  </si>
  <si>
    <t>Централізована бухгалтерія (Адмінбудівля)</t>
  </si>
  <si>
    <t>Виконавчий комітет Новокаховської міської ради</t>
  </si>
  <si>
    <t>до рішення  виконавчого комітету</t>
  </si>
  <si>
    <t xml:space="preserve">Додаток </t>
  </si>
  <si>
    <t>Вього</t>
  </si>
  <si>
    <t>03</t>
  </si>
  <si>
    <t>10</t>
  </si>
  <si>
    <t>11</t>
  </si>
  <si>
    <t>15</t>
  </si>
  <si>
    <t>24</t>
  </si>
  <si>
    <t>Архівний відділ Новокаховської міської ради</t>
  </si>
  <si>
    <t>Управління містобудування та  архітектури Новокаховської міської ради</t>
  </si>
  <si>
    <t>67</t>
  </si>
  <si>
    <t>ЗОШ № 5</t>
  </si>
  <si>
    <t>ЗОШ № 7</t>
  </si>
  <si>
    <t>75</t>
  </si>
  <si>
    <t>Відділ у  справах сім'ї, молоді, фізичної культури  і спорту Новкаховської міської ради</t>
  </si>
  <si>
    <t>КЗ "Центральна міська лікарня м. Нова Каховка"</t>
  </si>
  <si>
    <t>КЗ "Центр первинної медико - санітарної допомоги м. Нова Каховка"</t>
  </si>
  <si>
    <t xml:space="preserve">Міський Центр соціальних служб для сім'ї, дітей та молоді </t>
  </si>
  <si>
    <t>Перший заступник міського голови</t>
  </si>
  <si>
    <t>Л.Г.Чурсинов</t>
  </si>
  <si>
    <t>Управління  містобудування і архітектури</t>
  </si>
  <si>
    <t>для  бюджетних установ та організацій на 2015 рік</t>
  </si>
  <si>
    <t xml:space="preserve">Амбулаторії № 1, 2, 3 </t>
  </si>
  <si>
    <t>Амбулаторія № 3</t>
  </si>
  <si>
    <t>Амбулаторія № 4</t>
  </si>
  <si>
    <t>ФАП смт. Дніпряни</t>
  </si>
  <si>
    <t>ФАП  с. Корсунка</t>
  </si>
  <si>
    <t>ФАП   с. Піщане</t>
  </si>
  <si>
    <t>ФАП  с. Обривка</t>
  </si>
  <si>
    <t>ФАП с. Тополівка</t>
  </si>
  <si>
    <t>ФАП с. Райське</t>
  </si>
  <si>
    <t xml:space="preserve">    ФАП  с. Плодове</t>
  </si>
  <si>
    <t>Орендовані примішення ЗОШ</t>
  </si>
  <si>
    <t>НВК № 2 (дошкільний  заклад)</t>
  </si>
  <si>
    <r>
      <t xml:space="preserve">від </t>
    </r>
    <r>
      <rPr>
        <i/>
        <u val="single"/>
        <sz val="10"/>
        <rFont val="Arial Cyr"/>
        <family val="0"/>
      </rPr>
      <t>24.02.2015</t>
    </r>
    <r>
      <rPr>
        <sz val="10"/>
        <rFont val="Arial Cyr"/>
        <family val="0"/>
      </rPr>
      <t xml:space="preserve">  № 4</t>
    </r>
    <r>
      <rPr>
        <i/>
        <u val="single"/>
        <sz val="10"/>
        <rFont val="Arial Cyr"/>
        <family val="0"/>
      </rPr>
      <t>3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</si>
</sst>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1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8" fillId="0" borderId="33" xfId="0" applyNumberFormat="1" applyFont="1" applyFill="1" applyBorder="1" applyAlignment="1">
      <alignment horizontal="center" vertical="center" wrapText="1"/>
    </xf>
    <xf numFmtId="176" fontId="8" fillId="0" borderId="34" xfId="0" applyNumberFormat="1" applyFont="1" applyFill="1" applyBorder="1" applyAlignment="1">
      <alignment horizontal="center" vertical="center" wrapText="1"/>
    </xf>
    <xf numFmtId="176" fontId="8" fillId="0" borderId="22" xfId="0" applyNumberFormat="1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6" fontId="8" fillId="0" borderId="35" xfId="0" applyNumberFormat="1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36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 wrapText="1"/>
    </xf>
    <xf numFmtId="176" fontId="8" fillId="0" borderId="37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horizontal="center" vertical="center" wrapText="1"/>
    </xf>
    <xf numFmtId="176" fontId="1" fillId="0" borderId="25" xfId="0" applyNumberFormat="1" applyFont="1" applyFill="1" applyBorder="1" applyAlignment="1">
      <alignment horizontal="center"/>
    </xf>
    <xf numFmtId="176" fontId="1" fillId="0" borderId="7" xfId="0" applyNumberFormat="1" applyFont="1" applyFill="1" applyBorder="1" applyAlignment="1">
      <alignment horizontal="center" vertical="top" wrapText="1"/>
    </xf>
    <xf numFmtId="176" fontId="1" fillId="0" borderId="35" xfId="0" applyNumberFormat="1" applyFont="1" applyFill="1" applyBorder="1" applyAlignment="1">
      <alignment horizontal="center" vertical="top" wrapText="1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39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top" wrapText="1"/>
    </xf>
    <xf numFmtId="176" fontId="1" fillId="0" borderId="40" xfId="0" applyNumberFormat="1" applyFont="1" applyFill="1" applyBorder="1" applyAlignment="1">
      <alignment horizontal="center" vertical="top" wrapText="1"/>
    </xf>
    <xf numFmtId="176" fontId="8" fillId="0" borderId="18" xfId="0" applyNumberFormat="1" applyFont="1" applyFill="1" applyBorder="1" applyAlignment="1">
      <alignment horizontal="center" vertical="top" wrapText="1"/>
    </xf>
    <xf numFmtId="176" fontId="6" fillId="0" borderId="36" xfId="0" applyNumberFormat="1" applyFont="1" applyFill="1" applyBorder="1" applyAlignment="1">
      <alignment horizontal="center" vertical="top" wrapText="1"/>
    </xf>
    <xf numFmtId="176" fontId="1" fillId="0" borderId="6" xfId="0" applyNumberFormat="1" applyFont="1" applyFill="1" applyBorder="1" applyAlignment="1">
      <alignment horizontal="center" vertical="top" wrapText="1"/>
    </xf>
    <xf numFmtId="176" fontId="6" fillId="0" borderId="36" xfId="0" applyNumberFormat="1" applyFont="1" applyFill="1" applyBorder="1" applyAlignment="1">
      <alignment horizontal="center" vertical="center" wrapText="1"/>
    </xf>
    <xf numFmtId="176" fontId="1" fillId="0" borderId="41" xfId="0" applyNumberFormat="1" applyFont="1" applyFill="1" applyBorder="1" applyAlignment="1">
      <alignment horizontal="center" vertical="top" wrapText="1"/>
    </xf>
    <xf numFmtId="176" fontId="2" fillId="0" borderId="7" xfId="0" applyNumberFormat="1" applyFont="1" applyFill="1" applyBorder="1" applyAlignment="1">
      <alignment horizontal="center" vertical="top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1" fillId="0" borderId="35" xfId="0" applyNumberFormat="1" applyFont="1" applyFill="1" applyBorder="1" applyAlignment="1">
      <alignment horizontal="center" vertical="center" wrapText="1"/>
    </xf>
    <xf numFmtId="176" fontId="1" fillId="0" borderId="33" xfId="0" applyNumberFormat="1" applyFont="1" applyFill="1" applyBorder="1" applyAlignment="1">
      <alignment horizontal="center" vertical="top" wrapText="1"/>
    </xf>
    <xf numFmtId="176" fontId="1" fillId="0" borderId="18" xfId="0" applyNumberFormat="1" applyFont="1" applyFill="1" applyBorder="1" applyAlignment="1">
      <alignment horizontal="center" vertical="top" wrapText="1"/>
    </xf>
    <xf numFmtId="176" fontId="1" fillId="0" borderId="36" xfId="0" applyNumberFormat="1" applyFont="1" applyFill="1" applyBorder="1" applyAlignment="1">
      <alignment horizontal="center" vertical="top" wrapText="1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distributed"/>
    </xf>
    <xf numFmtId="176" fontId="2" fillId="0" borderId="35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38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40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top" wrapText="1"/>
    </xf>
    <xf numFmtId="176" fontId="2" fillId="0" borderId="40" xfId="0" applyNumberFormat="1" applyFont="1" applyFill="1" applyBorder="1" applyAlignment="1">
      <alignment horizontal="center" vertical="top" wrapText="1"/>
    </xf>
    <xf numFmtId="176" fontId="2" fillId="0" borderId="42" xfId="0" applyNumberFormat="1" applyFont="1" applyFill="1" applyBorder="1" applyAlignment="1">
      <alignment horizontal="center" vertical="top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2" fillId="0" borderId="38" xfId="0" applyNumberFormat="1" applyFont="1" applyFill="1" applyBorder="1" applyAlignment="1">
      <alignment horizontal="center" vertical="top" wrapText="1"/>
    </xf>
    <xf numFmtId="176" fontId="8" fillId="0" borderId="9" xfId="0" applyNumberFormat="1" applyFont="1" applyFill="1" applyBorder="1" applyAlignment="1">
      <alignment horizontal="center" vertical="top" wrapText="1"/>
    </xf>
    <xf numFmtId="176" fontId="8" fillId="0" borderId="2" xfId="0" applyNumberFormat="1" applyFont="1" applyFill="1" applyBorder="1" applyAlignment="1">
      <alignment horizontal="center" vertical="top" wrapText="1"/>
    </xf>
    <xf numFmtId="176" fontId="2" fillId="0" borderId="9" xfId="0" applyNumberFormat="1" applyFont="1" applyFill="1" applyBorder="1" applyAlignment="1">
      <alignment horizontal="center" vertical="top" wrapText="1"/>
    </xf>
    <xf numFmtId="176" fontId="1" fillId="0" borderId="9" xfId="0" applyNumberFormat="1" applyFont="1" applyFill="1" applyBorder="1" applyAlignment="1">
      <alignment horizontal="center" vertical="top" wrapText="1"/>
    </xf>
    <xf numFmtId="176" fontId="1" fillId="0" borderId="2" xfId="0" applyNumberFormat="1" applyFont="1" applyFill="1" applyBorder="1" applyAlignment="1">
      <alignment horizont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33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1" fillId="0" borderId="38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176" fontId="11" fillId="0" borderId="33" xfId="0" applyNumberFormat="1" applyFont="1" applyFill="1" applyBorder="1" applyAlignment="1">
      <alignment/>
    </xf>
    <xf numFmtId="176" fontId="11" fillId="0" borderId="4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7" fontId="8" fillId="0" borderId="45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1" fillId="0" borderId="25" xfId="0" applyNumberFormat="1" applyFont="1" applyFill="1" applyBorder="1" applyAlignment="1">
      <alignment horizontal="center"/>
    </xf>
    <xf numFmtId="177" fontId="8" fillId="0" borderId="14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top" wrapText="1"/>
    </xf>
    <xf numFmtId="177" fontId="8" fillId="0" borderId="18" xfId="0" applyNumberFormat="1" applyFont="1" applyFill="1" applyBorder="1" applyAlignment="1">
      <alignment horizontal="center" vertical="top" wrapText="1"/>
    </xf>
    <xf numFmtId="177" fontId="1" fillId="0" borderId="6" xfId="0" applyNumberFormat="1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177" fontId="2" fillId="0" borderId="35" xfId="0" applyNumberFormat="1" applyFont="1" applyFill="1" applyBorder="1" applyAlignment="1">
      <alignment horizontal="center" vertical="top" wrapText="1"/>
    </xf>
    <xf numFmtId="177" fontId="8" fillId="0" borderId="33" xfId="0" applyNumberFormat="1" applyFont="1" applyFill="1" applyBorder="1" applyAlignment="1">
      <alignment horizontal="center" vertical="top" wrapText="1"/>
    </xf>
    <xf numFmtId="177" fontId="8" fillId="0" borderId="34" xfId="0" applyNumberFormat="1" applyFont="1" applyFill="1" applyBorder="1" applyAlignment="1">
      <alignment horizontal="center" vertical="top" wrapText="1"/>
    </xf>
    <xf numFmtId="177" fontId="2" fillId="0" borderId="33" xfId="0" applyNumberFormat="1" applyFont="1" applyFill="1" applyBorder="1" applyAlignment="1">
      <alignment horizontal="center" vertical="top" wrapText="1"/>
    </xf>
    <xf numFmtId="177" fontId="8" fillId="0" borderId="36" xfId="0" applyNumberFormat="1" applyFont="1" applyFill="1" applyBorder="1" applyAlignment="1">
      <alignment horizontal="center" vertical="top" wrapText="1"/>
    </xf>
    <xf numFmtId="177" fontId="1" fillId="0" borderId="34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177" fontId="1" fillId="0" borderId="41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177" fontId="1" fillId="0" borderId="40" xfId="0" applyNumberFormat="1" applyFont="1" applyFill="1" applyBorder="1" applyAlignment="1">
      <alignment horizontal="center" vertical="top" wrapText="1"/>
    </xf>
    <xf numFmtId="177" fontId="1" fillId="0" borderId="41" xfId="0" applyNumberFormat="1" applyFont="1" applyFill="1" applyBorder="1" applyAlignment="1">
      <alignment horizontal="center" vertical="center" wrapText="1"/>
    </xf>
    <xf numFmtId="177" fontId="6" fillId="0" borderId="34" xfId="0" applyNumberFormat="1" applyFont="1" applyFill="1" applyBorder="1" applyAlignment="1">
      <alignment horizontal="center" vertical="center" wrapText="1"/>
    </xf>
    <xf numFmtId="177" fontId="8" fillId="0" borderId="36" xfId="0" applyNumberFormat="1" applyFont="1" applyFill="1" applyBorder="1" applyAlignment="1">
      <alignment horizontal="center" vertical="center" wrapText="1"/>
    </xf>
    <xf numFmtId="177" fontId="6" fillId="0" borderId="38" xfId="0" applyNumberFormat="1" applyFont="1" applyFill="1" applyBorder="1" applyAlignment="1">
      <alignment horizontal="center" vertical="center" wrapText="1"/>
    </xf>
    <xf numFmtId="177" fontId="8" fillId="0" borderId="38" xfId="0" applyNumberFormat="1" applyFont="1" applyFill="1" applyBorder="1" applyAlignment="1">
      <alignment horizontal="center" vertical="center" wrapText="1"/>
    </xf>
    <xf numFmtId="177" fontId="1" fillId="0" borderId="35" xfId="0" applyNumberFormat="1" applyFont="1" applyFill="1" applyBorder="1" applyAlignment="1">
      <alignment horizontal="center" vertical="top" wrapText="1"/>
    </xf>
    <xf numFmtId="177" fontId="1" fillId="0" borderId="33" xfId="0" applyNumberFormat="1" applyFont="1" applyFill="1" applyBorder="1" applyAlignment="1">
      <alignment horizontal="center" vertical="top" wrapText="1"/>
    </xf>
    <xf numFmtId="177" fontId="1" fillId="0" borderId="36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77" fontId="8" fillId="0" borderId="18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top" wrapText="1"/>
    </xf>
    <xf numFmtId="177" fontId="2" fillId="0" borderId="7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/>
    </xf>
    <xf numFmtId="176" fontId="1" fillId="0" borderId="5" xfId="0" applyNumberFormat="1" applyFont="1" applyFill="1" applyBorder="1" applyAlignment="1">
      <alignment horizontal="center"/>
    </xf>
    <xf numFmtId="177" fontId="1" fillId="0" borderId="4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/>
    </xf>
    <xf numFmtId="2" fontId="1" fillId="0" borderId="4" xfId="0" applyNumberFormat="1" applyFont="1" applyFill="1" applyBorder="1" applyAlignment="1">
      <alignment horizontal="center" vertical="top" wrapText="1"/>
    </xf>
    <xf numFmtId="176" fontId="1" fillId="0" borderId="4" xfId="0" applyNumberFormat="1" applyFont="1" applyFill="1" applyBorder="1" applyAlignment="1">
      <alignment horizontal="center" vertical="top" wrapText="1"/>
    </xf>
    <xf numFmtId="177" fontId="1" fillId="0" borderId="38" xfId="0" applyNumberFormat="1" applyFont="1" applyFill="1" applyBorder="1" applyAlignment="1">
      <alignment horizontal="center" vertical="top" wrapText="1"/>
    </xf>
    <xf numFmtId="177" fontId="2" fillId="0" borderId="34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176" fontId="2" fillId="0" borderId="20" xfId="0" applyNumberFormat="1" applyFont="1" applyFill="1" applyBorder="1" applyAlignment="1">
      <alignment horizontal="center" vertical="top" wrapText="1"/>
    </xf>
    <xf numFmtId="177" fontId="2" fillId="0" borderId="49" xfId="0" applyNumberFormat="1" applyFont="1" applyFill="1" applyBorder="1" applyAlignment="1">
      <alignment horizontal="center" vertical="top" wrapText="1"/>
    </xf>
    <xf numFmtId="177" fontId="2" fillId="0" borderId="20" xfId="0" applyNumberFormat="1" applyFont="1" applyFill="1" applyBorder="1" applyAlignment="1">
      <alignment horizontal="center" vertical="top" wrapText="1"/>
    </xf>
    <xf numFmtId="177" fontId="8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10" fillId="0" borderId="46" xfId="0" applyNumberFormat="1" applyFont="1" applyFill="1" applyBorder="1" applyAlignment="1">
      <alignment horizontal="center" vertical="center"/>
    </xf>
    <xf numFmtId="49" fontId="10" fillId="0" borderId="50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77" fontId="1" fillId="0" borderId="34" xfId="0" applyNumberFormat="1" applyFont="1" applyBorder="1" applyAlignment="1">
      <alignment horizontal="center" vertical="center"/>
    </xf>
    <xf numFmtId="177" fontId="1" fillId="0" borderId="40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showZeros="0" tabSelected="1" view="pageBreakPreview" zoomScale="75" zoomScaleNormal="75" zoomScaleSheetLayoutView="75" workbookViewId="0" topLeftCell="A1">
      <pane xSplit="5" ySplit="11" topLeftCell="H1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7" sqref="A7:J7"/>
    </sheetView>
  </sheetViews>
  <sheetFormatPr defaultColWidth="9.00390625" defaultRowHeight="12.75"/>
  <cols>
    <col min="1" max="1" width="6.875" style="2" customWidth="1"/>
    <col min="2" max="2" width="33.75390625" style="0" customWidth="1"/>
    <col min="3" max="3" width="16.00390625" style="0" customWidth="1"/>
    <col min="4" max="4" width="21.875" style="0" customWidth="1"/>
    <col min="5" max="5" width="33.00390625" style="53" customWidth="1"/>
    <col min="6" max="6" width="19.875" style="0" customWidth="1"/>
    <col min="7" max="7" width="17.875" style="0" customWidth="1"/>
    <col min="8" max="8" width="20.50390625" style="0" customWidth="1"/>
    <col min="9" max="9" width="19.50390625" style="0" customWidth="1"/>
    <col min="10" max="10" width="20.875" style="0" customWidth="1"/>
  </cols>
  <sheetData>
    <row r="1" ht="15">
      <c r="I1" t="s">
        <v>83</v>
      </c>
    </row>
    <row r="2" spans="9:10" ht="15">
      <c r="I2" s="9" t="s">
        <v>82</v>
      </c>
      <c r="J2" s="10"/>
    </row>
    <row r="3" spans="9:10" ht="15">
      <c r="I3" s="9" t="s">
        <v>61</v>
      </c>
      <c r="J3" s="10"/>
    </row>
    <row r="4" spans="9:10" ht="15">
      <c r="I4" s="9" t="s">
        <v>116</v>
      </c>
      <c r="J4" s="11"/>
    </row>
    <row r="6" spans="1:10" ht="17.25">
      <c r="A6" s="265" t="s">
        <v>0</v>
      </c>
      <c r="B6" s="266"/>
      <c r="C6" s="266"/>
      <c r="D6" s="266"/>
      <c r="E6" s="266"/>
      <c r="F6" s="266"/>
      <c r="G6" s="266"/>
      <c r="H6" s="266"/>
      <c r="I6" s="266"/>
      <c r="J6" s="266"/>
    </row>
    <row r="7" spans="1:10" ht="17.25">
      <c r="A7" s="265" t="s">
        <v>103</v>
      </c>
      <c r="B7" s="266"/>
      <c r="C7" s="266"/>
      <c r="D7" s="266"/>
      <c r="E7" s="266"/>
      <c r="F7" s="266"/>
      <c r="G7" s="266"/>
      <c r="H7" s="266"/>
      <c r="I7" s="266"/>
      <c r="J7" s="266"/>
    </row>
    <row r="8" ht="18" thickBot="1">
      <c r="A8" s="3"/>
    </row>
    <row r="9" spans="1:10" ht="18.75" customHeight="1">
      <c r="A9" s="273" t="s">
        <v>1</v>
      </c>
      <c r="B9" s="267" t="s">
        <v>2</v>
      </c>
      <c r="C9" s="263" t="s">
        <v>3</v>
      </c>
      <c r="D9" s="263" t="s">
        <v>30</v>
      </c>
      <c r="E9" s="278" t="s">
        <v>13</v>
      </c>
      <c r="F9" s="267" t="s">
        <v>9</v>
      </c>
      <c r="G9" s="280" t="s">
        <v>7</v>
      </c>
      <c r="H9" s="281"/>
      <c r="I9" s="267" t="s">
        <v>10</v>
      </c>
      <c r="J9" s="270" t="s">
        <v>8</v>
      </c>
    </row>
    <row r="10" spans="1:10" ht="21" customHeight="1">
      <c r="A10" s="274"/>
      <c r="B10" s="276"/>
      <c r="C10" s="264"/>
      <c r="D10" s="264"/>
      <c r="E10" s="279"/>
      <c r="F10" s="268"/>
      <c r="G10" s="260"/>
      <c r="H10" s="261"/>
      <c r="I10" s="268"/>
      <c r="J10" s="271"/>
    </row>
    <row r="11" spans="1:10" ht="35.25" customHeight="1" thickBot="1">
      <c r="A11" s="275"/>
      <c r="B11" s="277"/>
      <c r="C11" s="264"/>
      <c r="D11" s="264"/>
      <c r="E11" s="279"/>
      <c r="F11" s="269"/>
      <c r="G11" s="50" t="s">
        <v>28</v>
      </c>
      <c r="H11" s="50" t="s">
        <v>27</v>
      </c>
      <c r="I11" s="269"/>
      <c r="J11" s="272"/>
    </row>
    <row r="12" spans="1:10" s="147" customFormat="1" ht="26.25" customHeight="1">
      <c r="A12" s="286" t="s">
        <v>85</v>
      </c>
      <c r="B12" s="259" t="s">
        <v>81</v>
      </c>
      <c r="C12" s="26">
        <v>10116</v>
      </c>
      <c r="D12" s="51" t="s">
        <v>11</v>
      </c>
      <c r="E12" s="23" t="s">
        <v>62</v>
      </c>
      <c r="F12" s="85">
        <v>210</v>
      </c>
      <c r="G12" s="85">
        <v>1410</v>
      </c>
      <c r="H12" s="85">
        <v>1410</v>
      </c>
      <c r="I12" s="85">
        <v>60000</v>
      </c>
      <c r="J12" s="88"/>
    </row>
    <row r="13" spans="1:10" s="147" customFormat="1" ht="39" customHeight="1">
      <c r="A13" s="287"/>
      <c r="B13" s="328"/>
      <c r="C13" s="258">
        <v>80101</v>
      </c>
      <c r="D13" s="71" t="s">
        <v>11</v>
      </c>
      <c r="E13" s="14" t="s">
        <v>97</v>
      </c>
      <c r="F13" s="75">
        <v>3100</v>
      </c>
      <c r="G13" s="75">
        <v>34947</v>
      </c>
      <c r="H13" s="75">
        <v>34551</v>
      </c>
      <c r="I13" s="75">
        <v>584693</v>
      </c>
      <c r="J13" s="171">
        <v>7.31</v>
      </c>
    </row>
    <row r="14" spans="1:10" s="147" customFormat="1" ht="34.5" customHeight="1">
      <c r="A14" s="287"/>
      <c r="B14" s="328"/>
      <c r="C14" s="258"/>
      <c r="D14" s="8" t="s">
        <v>12</v>
      </c>
      <c r="E14" s="14" t="s">
        <v>97</v>
      </c>
      <c r="F14" s="170">
        <v>6.98</v>
      </c>
      <c r="G14" s="75">
        <v>135</v>
      </c>
      <c r="H14" s="75">
        <v>135</v>
      </c>
      <c r="I14" s="75">
        <v>2050</v>
      </c>
      <c r="J14" s="89"/>
    </row>
    <row r="15" spans="1:10" s="147" customFormat="1" ht="48.75" customHeight="1">
      <c r="A15" s="287"/>
      <c r="B15" s="328"/>
      <c r="C15" s="255">
        <v>80800</v>
      </c>
      <c r="D15" s="253" t="s">
        <v>11</v>
      </c>
      <c r="E15" s="14" t="s">
        <v>98</v>
      </c>
      <c r="F15" s="75"/>
      <c r="G15" s="75"/>
      <c r="H15" s="75"/>
      <c r="I15" s="75"/>
      <c r="J15" s="89"/>
    </row>
    <row r="16" spans="1:10" s="147" customFormat="1" ht="21.75" customHeight="1">
      <c r="A16" s="287"/>
      <c r="B16" s="328"/>
      <c r="C16" s="328"/>
      <c r="D16" s="264"/>
      <c r="E16" s="14" t="s">
        <v>104</v>
      </c>
      <c r="F16" s="75">
        <v>112</v>
      </c>
      <c r="G16" s="75">
        <v>2231.5</v>
      </c>
      <c r="H16" s="75">
        <v>2231.5</v>
      </c>
      <c r="I16" s="75">
        <v>147180</v>
      </c>
      <c r="J16" s="89"/>
    </row>
    <row r="17" spans="1:10" s="147" customFormat="1" ht="21" customHeight="1">
      <c r="A17" s="287"/>
      <c r="B17" s="328"/>
      <c r="C17" s="328"/>
      <c r="D17" s="264"/>
      <c r="E17" s="14" t="s">
        <v>105</v>
      </c>
      <c r="F17" s="75"/>
      <c r="G17" s="75">
        <v>38</v>
      </c>
      <c r="H17" s="75">
        <v>38</v>
      </c>
      <c r="I17" s="75">
        <v>1830</v>
      </c>
      <c r="J17" s="89">
        <v>3</v>
      </c>
    </row>
    <row r="18" spans="1:10" s="147" customFormat="1" ht="21" customHeight="1">
      <c r="A18" s="287"/>
      <c r="B18" s="328"/>
      <c r="C18" s="328"/>
      <c r="D18" s="264"/>
      <c r="E18" s="14" t="s">
        <v>106</v>
      </c>
      <c r="F18" s="75"/>
      <c r="G18" s="75">
        <v>544.9</v>
      </c>
      <c r="H18" s="75">
        <v>544.9</v>
      </c>
      <c r="I18" s="75">
        <v>4140</v>
      </c>
      <c r="J18" s="89">
        <v>8.2</v>
      </c>
    </row>
    <row r="19" spans="1:10" s="147" customFormat="1" ht="21" customHeight="1">
      <c r="A19" s="287"/>
      <c r="B19" s="328"/>
      <c r="C19" s="328"/>
      <c r="D19" s="264"/>
      <c r="E19" s="14" t="s">
        <v>107</v>
      </c>
      <c r="F19" s="75"/>
      <c r="G19" s="75">
        <v>67.6</v>
      </c>
      <c r="H19" s="75"/>
      <c r="I19" s="75"/>
      <c r="J19" s="89"/>
    </row>
    <row r="20" spans="1:10" s="147" customFormat="1" ht="21" customHeight="1">
      <c r="A20" s="287"/>
      <c r="B20" s="328"/>
      <c r="C20" s="328"/>
      <c r="D20" s="264"/>
      <c r="E20" s="14" t="s">
        <v>108</v>
      </c>
      <c r="F20" s="75"/>
      <c r="G20" s="75"/>
      <c r="H20" s="75"/>
      <c r="I20" s="75">
        <v>450</v>
      </c>
      <c r="J20" s="89"/>
    </row>
    <row r="21" spans="1:10" s="147" customFormat="1" ht="21" customHeight="1">
      <c r="A21" s="287"/>
      <c r="B21" s="328"/>
      <c r="C21" s="328"/>
      <c r="D21" s="264"/>
      <c r="E21" s="14" t="s">
        <v>109</v>
      </c>
      <c r="F21" s="75"/>
      <c r="G21" s="75"/>
      <c r="H21" s="75"/>
      <c r="I21" s="75">
        <v>350</v>
      </c>
      <c r="J21" s="247">
        <v>0.8</v>
      </c>
    </row>
    <row r="22" spans="1:10" s="147" customFormat="1" ht="21" customHeight="1">
      <c r="A22" s="287"/>
      <c r="B22" s="328"/>
      <c r="C22" s="328"/>
      <c r="D22" s="264"/>
      <c r="E22" s="14" t="s">
        <v>110</v>
      </c>
      <c r="F22" s="75"/>
      <c r="G22" s="75"/>
      <c r="H22" s="75"/>
      <c r="I22" s="75">
        <v>850</v>
      </c>
      <c r="J22" s="247">
        <v>2.8</v>
      </c>
    </row>
    <row r="23" spans="1:10" s="147" customFormat="1" ht="21" customHeight="1">
      <c r="A23" s="287"/>
      <c r="B23" s="328"/>
      <c r="C23" s="328"/>
      <c r="D23" s="264"/>
      <c r="E23" s="14" t="s">
        <v>111</v>
      </c>
      <c r="F23" s="75"/>
      <c r="G23" s="75">
        <v>45</v>
      </c>
      <c r="H23" s="75"/>
      <c r="I23" s="75">
        <v>950</v>
      </c>
      <c r="J23" s="247">
        <v>3</v>
      </c>
    </row>
    <row r="24" spans="1:10" s="147" customFormat="1" ht="21" customHeight="1">
      <c r="A24" s="287"/>
      <c r="B24" s="328"/>
      <c r="C24" s="328"/>
      <c r="D24" s="264"/>
      <c r="E24" s="14" t="s">
        <v>112</v>
      </c>
      <c r="F24" s="75"/>
      <c r="G24" s="75">
        <v>45</v>
      </c>
      <c r="H24" s="75"/>
      <c r="I24" s="75">
        <v>8300</v>
      </c>
      <c r="J24" s="89"/>
    </row>
    <row r="25" spans="1:10" s="147" customFormat="1" ht="18.75" customHeight="1">
      <c r="A25" s="287"/>
      <c r="B25" s="328"/>
      <c r="C25" s="264"/>
      <c r="D25" s="264"/>
      <c r="E25" s="33" t="s">
        <v>113</v>
      </c>
      <c r="F25" s="75"/>
      <c r="G25" s="75">
        <v>38</v>
      </c>
      <c r="H25" s="75"/>
      <c r="I25" s="75">
        <v>650</v>
      </c>
      <c r="J25" s="247">
        <v>1.85</v>
      </c>
    </row>
    <row r="26" spans="1:10" s="147" customFormat="1" ht="19.5" customHeight="1">
      <c r="A26" s="287"/>
      <c r="B26" s="328"/>
      <c r="C26" s="338"/>
      <c r="D26" s="338"/>
      <c r="E26" s="246" t="s">
        <v>43</v>
      </c>
      <c r="F26" s="248">
        <f>SUM(F16:F25)</f>
        <v>112</v>
      </c>
      <c r="G26" s="248">
        <f>SUM(G16:G25)</f>
        <v>3010</v>
      </c>
      <c r="H26" s="248">
        <f>SUM(H16:H25)</f>
        <v>2814.4</v>
      </c>
      <c r="I26" s="248">
        <f>SUM(I16:I25)</f>
        <v>164700</v>
      </c>
      <c r="J26" s="249">
        <f>SUM(J16:J25)</f>
        <v>19.650000000000002</v>
      </c>
    </row>
    <row r="27" spans="1:10" s="147" customFormat="1" ht="49.5" customHeight="1" thickBot="1">
      <c r="A27" s="287"/>
      <c r="B27" s="328"/>
      <c r="C27" s="17">
        <v>91101</v>
      </c>
      <c r="D27" s="71" t="s">
        <v>11</v>
      </c>
      <c r="E27" s="52" t="s">
        <v>99</v>
      </c>
      <c r="F27" s="217">
        <v>10.3</v>
      </c>
      <c r="G27" s="135">
        <v>24</v>
      </c>
      <c r="H27" s="135">
        <v>24</v>
      </c>
      <c r="I27" s="135">
        <v>1600</v>
      </c>
      <c r="J27" s="102"/>
    </row>
    <row r="28" spans="1:10" s="147" customFormat="1" ht="19.5" customHeight="1">
      <c r="A28" s="287"/>
      <c r="B28" s="329"/>
      <c r="C28" s="342" t="s">
        <v>84</v>
      </c>
      <c r="D28" s="72" t="s">
        <v>11</v>
      </c>
      <c r="E28" s="73" t="s">
        <v>43</v>
      </c>
      <c r="F28" s="198">
        <f>F12+F27+F13+F26</f>
        <v>3432.3</v>
      </c>
      <c r="G28" s="198">
        <f>G12+G27+G13+G26</f>
        <v>39391</v>
      </c>
      <c r="H28" s="198">
        <f>H12+H27+H13+H26</f>
        <v>38799.4</v>
      </c>
      <c r="I28" s="198">
        <f>I12+I27+I13+I26</f>
        <v>810993</v>
      </c>
      <c r="J28" s="198">
        <f>J12+J27+J13+J26</f>
        <v>26.96</v>
      </c>
    </row>
    <row r="29" spans="1:10" s="147" customFormat="1" ht="23.25" customHeight="1" thickBot="1">
      <c r="A29" s="288"/>
      <c r="B29" s="330"/>
      <c r="C29" s="343"/>
      <c r="D29" s="204" t="s">
        <v>12</v>
      </c>
      <c r="E29" s="54" t="s">
        <v>43</v>
      </c>
      <c r="F29" s="250">
        <f>F14</f>
        <v>6.98</v>
      </c>
      <c r="G29" s="129">
        <f>G14</f>
        <v>135</v>
      </c>
      <c r="H29" s="129">
        <f>H14</f>
        <v>135</v>
      </c>
      <c r="I29" s="129">
        <f>I14</f>
        <v>2050</v>
      </c>
      <c r="J29" s="130">
        <f>J14</f>
        <v>0</v>
      </c>
    </row>
    <row r="30" spans="1:10" s="147" customFormat="1" ht="23.25" customHeight="1" thickBot="1">
      <c r="A30" s="287" t="s">
        <v>86</v>
      </c>
      <c r="B30" s="290" t="s">
        <v>5</v>
      </c>
      <c r="C30" s="16">
        <v>10116</v>
      </c>
      <c r="D30" s="7" t="s">
        <v>11</v>
      </c>
      <c r="E30" s="20" t="s">
        <v>68</v>
      </c>
      <c r="F30" s="219">
        <v>15.6</v>
      </c>
      <c r="G30" s="90">
        <v>31</v>
      </c>
      <c r="H30" s="91">
        <v>31</v>
      </c>
      <c r="I30" s="92">
        <v>2200</v>
      </c>
      <c r="J30" s="93"/>
    </row>
    <row r="31" spans="1:10" s="147" customFormat="1" ht="23.25" customHeight="1" thickBot="1">
      <c r="A31" s="287"/>
      <c r="B31" s="290"/>
      <c r="C31" s="18">
        <v>70000</v>
      </c>
      <c r="D31" s="28" t="s">
        <v>11</v>
      </c>
      <c r="E31" s="21" t="s">
        <v>63</v>
      </c>
      <c r="F31" s="220">
        <f>F45+F61+F68+F69+F70</f>
        <v>5920.175999999999</v>
      </c>
      <c r="G31" s="131">
        <f>G45+G61+G68+G69+G70</f>
        <v>54364</v>
      </c>
      <c r="H31" s="131">
        <f>H45+H61+H68+H69+H70</f>
        <v>51584</v>
      </c>
      <c r="I31" s="131">
        <f>I45+I61+I68+I69+I70</f>
        <v>1086110</v>
      </c>
      <c r="J31" s="190">
        <f>J45+J61+J68+J69+J70</f>
        <v>401.1</v>
      </c>
    </row>
    <row r="32" spans="1:10" s="147" customFormat="1" ht="18.75" customHeight="1">
      <c r="A32" s="331"/>
      <c r="B32" s="333"/>
      <c r="C32" s="29"/>
      <c r="D32" s="148"/>
      <c r="E32" s="30" t="s">
        <v>14</v>
      </c>
      <c r="F32" s="158">
        <v>124.559</v>
      </c>
      <c r="G32" s="94">
        <v>600</v>
      </c>
      <c r="H32" s="95">
        <v>600</v>
      </c>
      <c r="I32" s="96">
        <v>25010</v>
      </c>
      <c r="J32" s="97"/>
    </row>
    <row r="33" spans="1:10" s="147" customFormat="1" ht="18">
      <c r="A33" s="331"/>
      <c r="B33" s="333"/>
      <c r="C33" s="29"/>
      <c r="D33" s="148"/>
      <c r="E33" s="31" t="s">
        <v>15</v>
      </c>
      <c r="F33" s="159">
        <v>328.559</v>
      </c>
      <c r="G33" s="94">
        <v>2299</v>
      </c>
      <c r="H33" s="99">
        <v>2299</v>
      </c>
      <c r="I33" s="98">
        <v>47052</v>
      </c>
      <c r="J33" s="89"/>
    </row>
    <row r="34" spans="1:10" s="147" customFormat="1" ht="18">
      <c r="A34" s="331"/>
      <c r="B34" s="333"/>
      <c r="C34" s="29"/>
      <c r="D34" s="148"/>
      <c r="E34" s="31" t="s">
        <v>16</v>
      </c>
      <c r="F34" s="159"/>
      <c r="G34" s="94">
        <v>683</v>
      </c>
      <c r="H34" s="99">
        <v>683</v>
      </c>
      <c r="I34" s="98">
        <v>25089</v>
      </c>
      <c r="J34" s="171">
        <v>19.7</v>
      </c>
    </row>
    <row r="35" spans="1:10" s="147" customFormat="1" ht="18">
      <c r="A35" s="331"/>
      <c r="B35" s="333"/>
      <c r="C35" s="29"/>
      <c r="D35" s="148"/>
      <c r="E35" s="31" t="s">
        <v>17</v>
      </c>
      <c r="F35" s="159">
        <v>297.802</v>
      </c>
      <c r="G35" s="94">
        <v>2004</v>
      </c>
      <c r="H35" s="99">
        <v>2004</v>
      </c>
      <c r="I35" s="98">
        <v>33094</v>
      </c>
      <c r="J35" s="171"/>
    </row>
    <row r="36" spans="1:10" s="147" customFormat="1" ht="18">
      <c r="A36" s="331"/>
      <c r="B36" s="333"/>
      <c r="C36" s="29"/>
      <c r="D36" s="148"/>
      <c r="E36" s="31" t="s">
        <v>18</v>
      </c>
      <c r="F36" s="159">
        <v>315.358</v>
      </c>
      <c r="G36" s="94">
        <v>1998</v>
      </c>
      <c r="H36" s="99">
        <v>1998</v>
      </c>
      <c r="I36" s="98">
        <v>35230</v>
      </c>
      <c r="J36" s="171"/>
    </row>
    <row r="37" spans="1:10" s="147" customFormat="1" ht="18">
      <c r="A37" s="331"/>
      <c r="B37" s="333"/>
      <c r="C37" s="32">
        <v>70101</v>
      </c>
      <c r="D37" s="149"/>
      <c r="E37" s="33" t="s">
        <v>19</v>
      </c>
      <c r="F37" s="159"/>
      <c r="G37" s="94">
        <v>2852</v>
      </c>
      <c r="H37" s="99">
        <v>2852</v>
      </c>
      <c r="I37" s="98">
        <v>47743</v>
      </c>
      <c r="J37" s="171">
        <v>32.72</v>
      </c>
    </row>
    <row r="38" spans="1:10" s="147" customFormat="1" ht="18">
      <c r="A38" s="331"/>
      <c r="B38" s="333"/>
      <c r="C38" s="34" t="s">
        <v>44</v>
      </c>
      <c r="D38" s="148"/>
      <c r="E38" s="31" t="s">
        <v>20</v>
      </c>
      <c r="F38" s="159">
        <v>82.406</v>
      </c>
      <c r="G38" s="94">
        <v>615</v>
      </c>
      <c r="H38" s="99">
        <v>615</v>
      </c>
      <c r="I38" s="98">
        <v>26226</v>
      </c>
      <c r="J38" s="171"/>
    </row>
    <row r="39" spans="1:10" s="147" customFormat="1" ht="18">
      <c r="A39" s="331"/>
      <c r="B39" s="333"/>
      <c r="C39" s="34" t="s">
        <v>45</v>
      </c>
      <c r="D39" s="148"/>
      <c r="E39" s="31" t="s">
        <v>21</v>
      </c>
      <c r="F39" s="159">
        <v>89.361</v>
      </c>
      <c r="G39" s="94">
        <v>879</v>
      </c>
      <c r="H39" s="99">
        <v>879</v>
      </c>
      <c r="I39" s="98">
        <v>24010</v>
      </c>
      <c r="J39" s="171"/>
    </row>
    <row r="40" spans="1:10" s="147" customFormat="1" ht="18">
      <c r="A40" s="331"/>
      <c r="B40" s="333"/>
      <c r="C40" s="29"/>
      <c r="D40" s="148"/>
      <c r="E40" s="31" t="s">
        <v>22</v>
      </c>
      <c r="F40" s="159">
        <v>226.532</v>
      </c>
      <c r="G40" s="94">
        <v>3083</v>
      </c>
      <c r="H40" s="99">
        <v>2928</v>
      </c>
      <c r="I40" s="98">
        <v>44999</v>
      </c>
      <c r="J40" s="191"/>
    </row>
    <row r="41" spans="1:10" s="147" customFormat="1" ht="18">
      <c r="A41" s="331"/>
      <c r="B41" s="333"/>
      <c r="C41" s="29"/>
      <c r="D41" s="148"/>
      <c r="E41" s="31" t="s">
        <v>23</v>
      </c>
      <c r="F41" s="159">
        <v>517.863</v>
      </c>
      <c r="G41" s="94">
        <v>3125</v>
      </c>
      <c r="H41" s="95">
        <v>2763</v>
      </c>
      <c r="I41" s="98">
        <v>40508</v>
      </c>
      <c r="J41" s="192"/>
    </row>
    <row r="42" spans="1:10" s="147" customFormat="1" ht="18">
      <c r="A42" s="331"/>
      <c r="B42" s="333"/>
      <c r="C42" s="29"/>
      <c r="D42" s="148"/>
      <c r="E42" s="31" t="s">
        <v>24</v>
      </c>
      <c r="F42" s="159"/>
      <c r="G42" s="94">
        <v>2862</v>
      </c>
      <c r="H42" s="99">
        <v>2649</v>
      </c>
      <c r="I42" s="98">
        <v>34827</v>
      </c>
      <c r="J42" s="171">
        <v>36.39</v>
      </c>
    </row>
    <row r="43" spans="1:10" s="147" customFormat="1" ht="18">
      <c r="A43" s="331"/>
      <c r="B43" s="333"/>
      <c r="C43" s="29"/>
      <c r="D43" s="148"/>
      <c r="E43" s="31" t="s">
        <v>25</v>
      </c>
      <c r="F43" s="159">
        <v>261.912</v>
      </c>
      <c r="G43" s="98">
        <v>1963</v>
      </c>
      <c r="H43" s="100">
        <v>1963</v>
      </c>
      <c r="I43" s="98">
        <v>38698</v>
      </c>
      <c r="J43" s="193"/>
    </row>
    <row r="44" spans="1:10" s="147" customFormat="1" ht="20.25" customHeight="1" thickBot="1">
      <c r="A44" s="331"/>
      <c r="B44" s="333"/>
      <c r="C44" s="29"/>
      <c r="D44" s="148"/>
      <c r="E44" s="35" t="s">
        <v>26</v>
      </c>
      <c r="F44" s="160"/>
      <c r="G44" s="101">
        <v>1977</v>
      </c>
      <c r="H44" s="100">
        <v>1977</v>
      </c>
      <c r="I44" s="101">
        <v>34514</v>
      </c>
      <c r="J44" s="194">
        <v>37.29</v>
      </c>
    </row>
    <row r="45" spans="1:10" s="147" customFormat="1" ht="18" thickBot="1">
      <c r="A45" s="331"/>
      <c r="B45" s="333"/>
      <c r="C45" s="150"/>
      <c r="D45" s="36" t="s">
        <v>11</v>
      </c>
      <c r="E45" s="56" t="s">
        <v>29</v>
      </c>
      <c r="F45" s="161">
        <f>SUM(F32:F44)</f>
        <v>2244.352</v>
      </c>
      <c r="G45" s="103">
        <f>SUM(G32:G44)</f>
        <v>24940</v>
      </c>
      <c r="H45" s="103">
        <f>SUM(H32:H44)</f>
        <v>24210</v>
      </c>
      <c r="I45" s="104">
        <f>SUM(I32:I44)</f>
        <v>457000</v>
      </c>
      <c r="J45" s="195">
        <f>SUM(J32:J44)</f>
        <v>126.1</v>
      </c>
    </row>
    <row r="46" spans="1:10" s="147" customFormat="1" ht="18">
      <c r="A46" s="332"/>
      <c r="B46" s="334"/>
      <c r="C46" s="29"/>
      <c r="D46" s="37"/>
      <c r="E46" s="38" t="s">
        <v>31</v>
      </c>
      <c r="F46" s="162">
        <v>483.774</v>
      </c>
      <c r="G46" s="106">
        <v>2478</v>
      </c>
      <c r="H46" s="107">
        <v>2473</v>
      </c>
      <c r="I46" s="107">
        <v>59659</v>
      </c>
      <c r="J46" s="192"/>
    </row>
    <row r="47" spans="1:10" s="147" customFormat="1" ht="18">
      <c r="A47" s="332"/>
      <c r="B47" s="334"/>
      <c r="C47" s="29"/>
      <c r="D47" s="15"/>
      <c r="E47" s="39" t="s">
        <v>32</v>
      </c>
      <c r="F47" s="162">
        <v>267.393</v>
      </c>
      <c r="G47" s="106">
        <v>2726</v>
      </c>
      <c r="H47" s="75">
        <v>2721</v>
      </c>
      <c r="I47" s="75">
        <v>26356</v>
      </c>
      <c r="J47" s="171"/>
    </row>
    <row r="48" spans="1:10" s="147" customFormat="1" ht="18">
      <c r="A48" s="332"/>
      <c r="B48" s="334"/>
      <c r="C48" s="29"/>
      <c r="D48" s="15"/>
      <c r="E48" s="33" t="s">
        <v>115</v>
      </c>
      <c r="F48" s="159">
        <v>249.391</v>
      </c>
      <c r="G48" s="98">
        <v>3070</v>
      </c>
      <c r="H48" s="75">
        <v>2546</v>
      </c>
      <c r="I48" s="75">
        <v>29225</v>
      </c>
      <c r="J48" s="163"/>
    </row>
    <row r="49" spans="1:10" s="147" customFormat="1" ht="18">
      <c r="A49" s="332"/>
      <c r="B49" s="334"/>
      <c r="C49" s="29"/>
      <c r="D49" s="37"/>
      <c r="E49" s="38" t="s">
        <v>33</v>
      </c>
      <c r="F49" s="162">
        <v>409.55</v>
      </c>
      <c r="G49" s="108">
        <v>2039</v>
      </c>
      <c r="H49" s="107">
        <v>2034</v>
      </c>
      <c r="I49" s="107">
        <v>59139</v>
      </c>
      <c r="J49" s="192"/>
    </row>
    <row r="50" spans="1:10" s="147" customFormat="1" ht="18">
      <c r="A50" s="332"/>
      <c r="B50" s="334"/>
      <c r="C50" s="29"/>
      <c r="D50" s="37"/>
      <c r="E50" s="40" t="s">
        <v>34</v>
      </c>
      <c r="F50" s="163">
        <v>334.28</v>
      </c>
      <c r="G50" s="75">
        <v>1513</v>
      </c>
      <c r="H50" s="75">
        <v>1508</v>
      </c>
      <c r="I50" s="75">
        <v>47153</v>
      </c>
      <c r="J50" s="171"/>
    </row>
    <row r="51" spans="1:10" s="147" customFormat="1" ht="18">
      <c r="A51" s="332"/>
      <c r="B51" s="334"/>
      <c r="C51" s="29"/>
      <c r="D51" s="37"/>
      <c r="E51" s="40" t="s">
        <v>93</v>
      </c>
      <c r="F51" s="163"/>
      <c r="G51" s="75">
        <v>2376</v>
      </c>
      <c r="H51" s="75">
        <v>2166</v>
      </c>
      <c r="I51" s="75">
        <v>48499</v>
      </c>
      <c r="J51" s="171">
        <v>45</v>
      </c>
    </row>
    <row r="52" spans="1:10" s="147" customFormat="1" ht="18">
      <c r="A52" s="332"/>
      <c r="B52" s="334"/>
      <c r="C52" s="16">
        <v>70201</v>
      </c>
      <c r="D52" s="37"/>
      <c r="E52" s="40" t="s">
        <v>35</v>
      </c>
      <c r="F52" s="163"/>
      <c r="G52" s="98">
        <v>1503</v>
      </c>
      <c r="H52" s="75">
        <v>1448</v>
      </c>
      <c r="I52" s="75">
        <v>54070</v>
      </c>
      <c r="J52" s="171">
        <v>85</v>
      </c>
    </row>
    <row r="53" spans="1:10" s="147" customFormat="1" ht="18">
      <c r="A53" s="332"/>
      <c r="B53" s="334"/>
      <c r="C53" s="16"/>
      <c r="D53" s="37"/>
      <c r="E53" s="40" t="s">
        <v>94</v>
      </c>
      <c r="F53" s="163"/>
      <c r="G53" s="98">
        <v>2062</v>
      </c>
      <c r="H53" s="75">
        <v>1852</v>
      </c>
      <c r="I53" s="75">
        <v>27829</v>
      </c>
      <c r="J53" s="171">
        <v>47</v>
      </c>
    </row>
    <row r="54" spans="1:10" s="147" customFormat="1" ht="19.5" customHeight="1">
      <c r="A54" s="332"/>
      <c r="B54" s="334"/>
      <c r="C54" s="41" t="s">
        <v>46</v>
      </c>
      <c r="D54" s="37"/>
      <c r="E54" s="40" t="s">
        <v>36</v>
      </c>
      <c r="F54" s="163">
        <v>669.675</v>
      </c>
      <c r="G54" s="75">
        <v>2849</v>
      </c>
      <c r="H54" s="75">
        <v>2843</v>
      </c>
      <c r="I54" s="75">
        <v>64747</v>
      </c>
      <c r="J54" s="171"/>
    </row>
    <row r="55" spans="1:10" s="147" customFormat="1" ht="18">
      <c r="A55" s="332"/>
      <c r="B55" s="334"/>
      <c r="C55" s="34" t="s">
        <v>47</v>
      </c>
      <c r="D55" s="37"/>
      <c r="E55" s="40" t="s">
        <v>37</v>
      </c>
      <c r="F55" s="163"/>
      <c r="G55" s="75">
        <v>2770</v>
      </c>
      <c r="H55" s="75">
        <v>2770</v>
      </c>
      <c r="I55" s="75">
        <v>71007</v>
      </c>
      <c r="J55" s="171">
        <v>72</v>
      </c>
    </row>
    <row r="56" spans="1:10" s="147" customFormat="1" ht="18">
      <c r="A56" s="332"/>
      <c r="B56" s="334"/>
      <c r="C56" s="29"/>
      <c r="D56" s="37"/>
      <c r="E56" s="40" t="s">
        <v>38</v>
      </c>
      <c r="F56" s="163">
        <v>571.477</v>
      </c>
      <c r="G56" s="75">
        <v>2957</v>
      </c>
      <c r="H56" s="75">
        <v>2951</v>
      </c>
      <c r="I56" s="75">
        <v>41890</v>
      </c>
      <c r="J56" s="171"/>
    </row>
    <row r="57" spans="1:10" s="147" customFormat="1" ht="19.5" customHeight="1">
      <c r="A57" s="332"/>
      <c r="B57" s="334"/>
      <c r="C57" s="29"/>
      <c r="D57" s="37"/>
      <c r="E57" s="221" t="s">
        <v>40</v>
      </c>
      <c r="F57" s="163">
        <v>92.06</v>
      </c>
      <c r="G57" s="75">
        <v>854</v>
      </c>
      <c r="H57" s="75">
        <v>849</v>
      </c>
      <c r="I57" s="75">
        <v>29015</v>
      </c>
      <c r="J57" s="171"/>
    </row>
    <row r="58" spans="1:10" s="147" customFormat="1" ht="19.5" customHeight="1">
      <c r="A58" s="332"/>
      <c r="B58" s="334"/>
      <c r="C58" s="29"/>
      <c r="D58" s="37"/>
      <c r="E58" s="40" t="s">
        <v>39</v>
      </c>
      <c r="F58" s="163">
        <v>353.169</v>
      </c>
      <c r="G58" s="75">
        <v>899</v>
      </c>
      <c r="H58" s="75">
        <v>699</v>
      </c>
      <c r="I58" s="75">
        <v>26327</v>
      </c>
      <c r="J58" s="171"/>
    </row>
    <row r="59" spans="1:10" s="147" customFormat="1" ht="19.5" customHeight="1">
      <c r="A59" s="332"/>
      <c r="B59" s="334"/>
      <c r="C59" s="29"/>
      <c r="D59" s="37"/>
      <c r="E59" s="30" t="s">
        <v>42</v>
      </c>
      <c r="F59" s="163"/>
      <c r="G59" s="109">
        <v>640</v>
      </c>
      <c r="H59" s="75"/>
      <c r="I59" s="75">
        <v>21244</v>
      </c>
      <c r="J59" s="171">
        <v>26</v>
      </c>
    </row>
    <row r="60" spans="1:10" s="147" customFormat="1" ht="19.5" customHeight="1">
      <c r="A60" s="332"/>
      <c r="B60" s="334"/>
      <c r="C60" s="29"/>
      <c r="D60" s="37"/>
      <c r="E60" s="31" t="s">
        <v>41</v>
      </c>
      <c r="F60" s="163"/>
      <c r="G60" s="75">
        <v>164</v>
      </c>
      <c r="H60" s="75"/>
      <c r="I60" s="75">
        <v>8840</v>
      </c>
      <c r="J60" s="171"/>
    </row>
    <row r="61" spans="1:10" s="147" customFormat="1" ht="18" thickBot="1">
      <c r="A61" s="332"/>
      <c r="B61" s="334"/>
      <c r="C61" s="29"/>
      <c r="D61" s="43" t="s">
        <v>11</v>
      </c>
      <c r="E61" s="57" t="s">
        <v>29</v>
      </c>
      <c r="F61" s="164">
        <f>SUM(F46:F60)</f>
        <v>3430.769</v>
      </c>
      <c r="G61" s="110">
        <f>SUM(G46:G60)</f>
        <v>28900</v>
      </c>
      <c r="H61" s="110">
        <f>SUM(H46:H60)</f>
        <v>26860</v>
      </c>
      <c r="I61" s="110">
        <f>SUM(I46:I60)</f>
        <v>615000</v>
      </c>
      <c r="J61" s="189">
        <f>SUM(J46:J60)</f>
        <v>275</v>
      </c>
    </row>
    <row r="62" spans="1:10" s="147" customFormat="1" ht="18">
      <c r="A62" s="332"/>
      <c r="B62" s="334"/>
      <c r="C62" s="29"/>
      <c r="D62" s="15"/>
      <c r="E62" s="42" t="s">
        <v>40</v>
      </c>
      <c r="F62" s="165">
        <v>3.632</v>
      </c>
      <c r="G62" s="112">
        <v>335</v>
      </c>
      <c r="H62" s="112">
        <v>335</v>
      </c>
      <c r="I62" s="112">
        <v>4660</v>
      </c>
      <c r="J62" s="113"/>
    </row>
    <row r="63" spans="1:10" s="147" customFormat="1" ht="21" customHeight="1" thickBot="1">
      <c r="A63" s="332"/>
      <c r="B63" s="334"/>
      <c r="C63" s="24"/>
      <c r="D63" s="43" t="s">
        <v>12</v>
      </c>
      <c r="E63" s="58" t="s">
        <v>43</v>
      </c>
      <c r="F63" s="166">
        <f>F62</f>
        <v>3.632</v>
      </c>
      <c r="G63" s="114">
        <f>G62</f>
        <v>335</v>
      </c>
      <c r="H63" s="114">
        <f>H62</f>
        <v>335</v>
      </c>
      <c r="I63" s="114">
        <f>I62</f>
        <v>4660</v>
      </c>
      <c r="J63" s="114"/>
    </row>
    <row r="64" spans="1:10" s="147" customFormat="1" ht="18">
      <c r="A64" s="332"/>
      <c r="B64" s="334"/>
      <c r="C64" s="29"/>
      <c r="D64" s="15"/>
      <c r="E64" s="44" t="s">
        <v>49</v>
      </c>
      <c r="F64" s="222">
        <v>43.304</v>
      </c>
      <c r="G64" s="107">
        <v>113</v>
      </c>
      <c r="H64" s="107">
        <v>109</v>
      </c>
      <c r="I64" s="107">
        <v>1351</v>
      </c>
      <c r="J64" s="115"/>
    </row>
    <row r="65" spans="1:10" s="147" customFormat="1" ht="18">
      <c r="A65" s="332"/>
      <c r="B65" s="334"/>
      <c r="C65" s="29"/>
      <c r="D65" s="15"/>
      <c r="E65" s="42" t="s">
        <v>50</v>
      </c>
      <c r="F65" s="222">
        <v>71.838</v>
      </c>
      <c r="G65" s="107">
        <v>110</v>
      </c>
      <c r="H65" s="107">
        <v>104</v>
      </c>
      <c r="I65" s="107">
        <v>2522</v>
      </c>
      <c r="J65" s="115"/>
    </row>
    <row r="66" spans="1:10" s="147" customFormat="1" ht="18">
      <c r="A66" s="332"/>
      <c r="B66" s="334"/>
      <c r="C66" s="16">
        <v>70401</v>
      </c>
      <c r="D66" s="15"/>
      <c r="E66" s="42" t="s">
        <v>51</v>
      </c>
      <c r="F66" s="107"/>
      <c r="G66" s="107">
        <v>100</v>
      </c>
      <c r="H66" s="107">
        <v>100</v>
      </c>
      <c r="I66" s="107"/>
      <c r="J66" s="115"/>
    </row>
    <row r="67" spans="1:10" s="147" customFormat="1" ht="20.25" customHeight="1">
      <c r="A67" s="332"/>
      <c r="B67" s="334"/>
      <c r="C67" s="34" t="s">
        <v>48</v>
      </c>
      <c r="D67" s="15"/>
      <c r="E67" s="42" t="s">
        <v>52</v>
      </c>
      <c r="F67" s="222">
        <v>66.514</v>
      </c>
      <c r="G67" s="107">
        <v>97</v>
      </c>
      <c r="H67" s="107">
        <v>97</v>
      </c>
      <c r="I67" s="107">
        <v>2367</v>
      </c>
      <c r="J67" s="115"/>
    </row>
    <row r="68" spans="1:10" s="147" customFormat="1" ht="18" thickBot="1">
      <c r="A68" s="332"/>
      <c r="B68" s="334"/>
      <c r="C68" s="34" t="s">
        <v>45</v>
      </c>
      <c r="D68" s="43" t="s">
        <v>11</v>
      </c>
      <c r="E68" s="59" t="s">
        <v>43</v>
      </c>
      <c r="F68" s="166">
        <f>F64+F65+F66+F67</f>
        <v>181.656</v>
      </c>
      <c r="G68" s="114">
        <f>G64+G65+G66+G67</f>
        <v>420</v>
      </c>
      <c r="H68" s="114">
        <f>H64+H65+H66+H67</f>
        <v>410</v>
      </c>
      <c r="I68" s="114">
        <f>I64+I65+I66+I67</f>
        <v>6240</v>
      </c>
      <c r="J68" s="116"/>
    </row>
    <row r="69" spans="1:10" s="147" customFormat="1" ht="21.75" customHeight="1" thickBot="1">
      <c r="A69" s="332"/>
      <c r="B69" s="334"/>
      <c r="C69" s="45">
        <v>70802</v>
      </c>
      <c r="D69" s="43" t="s">
        <v>11</v>
      </c>
      <c r="E69" s="27" t="s">
        <v>74</v>
      </c>
      <c r="F69" s="223">
        <v>35.61</v>
      </c>
      <c r="G69" s="117">
        <v>38</v>
      </c>
      <c r="H69" s="117">
        <v>38</v>
      </c>
      <c r="I69" s="117">
        <v>3020</v>
      </c>
      <c r="J69" s="105"/>
    </row>
    <row r="70" spans="1:10" s="147" customFormat="1" ht="18" thickBot="1">
      <c r="A70" s="332"/>
      <c r="B70" s="334"/>
      <c r="C70" s="45">
        <v>70804</v>
      </c>
      <c r="D70" s="43" t="s">
        <v>11</v>
      </c>
      <c r="E70" s="27" t="s">
        <v>53</v>
      </c>
      <c r="F70" s="223">
        <v>27.789</v>
      </c>
      <c r="G70" s="117">
        <v>66</v>
      </c>
      <c r="H70" s="117">
        <v>66</v>
      </c>
      <c r="I70" s="117">
        <v>4850</v>
      </c>
      <c r="J70" s="105"/>
    </row>
    <row r="71" spans="1:10" s="147" customFormat="1" ht="31.5" thickBot="1">
      <c r="A71" s="332"/>
      <c r="B71" s="334"/>
      <c r="C71" s="45">
        <v>130107</v>
      </c>
      <c r="D71" s="43" t="s">
        <v>11</v>
      </c>
      <c r="E71" s="23" t="s">
        <v>73</v>
      </c>
      <c r="F71" s="224">
        <v>125</v>
      </c>
      <c r="G71" s="118">
        <v>280</v>
      </c>
      <c r="H71" s="118">
        <v>280</v>
      </c>
      <c r="I71" s="118">
        <v>7500</v>
      </c>
      <c r="J71" s="119"/>
    </row>
    <row r="72" spans="1:10" s="147" customFormat="1" ht="21" customHeight="1">
      <c r="A72" s="332"/>
      <c r="B72" s="334"/>
      <c r="C72" s="68"/>
      <c r="D72" s="205" t="s">
        <v>11</v>
      </c>
      <c r="E72" s="60"/>
      <c r="F72" s="196">
        <f>F31+F71+F30</f>
        <v>6060.775999999999</v>
      </c>
      <c r="G72" s="120">
        <f>G31+G71+G30</f>
        <v>54675</v>
      </c>
      <c r="H72" s="120">
        <f>H31+H71+H30</f>
        <v>51895</v>
      </c>
      <c r="I72" s="120">
        <f>I31+I71+I30</f>
        <v>1095810</v>
      </c>
      <c r="J72" s="196">
        <f>J31+J71+J30</f>
        <v>401.1</v>
      </c>
    </row>
    <row r="73" spans="1:10" s="147" customFormat="1" ht="21.75" customHeight="1">
      <c r="A73" s="332"/>
      <c r="B73" s="334"/>
      <c r="C73" s="69" t="s">
        <v>4</v>
      </c>
      <c r="D73" s="206" t="s">
        <v>12</v>
      </c>
      <c r="E73" s="61"/>
      <c r="F73" s="167">
        <f>F63</f>
        <v>3.632</v>
      </c>
      <c r="G73" s="121">
        <f>G63</f>
        <v>335</v>
      </c>
      <c r="H73" s="121">
        <f>H63</f>
        <v>335</v>
      </c>
      <c r="I73" s="121">
        <f>I63</f>
        <v>4660</v>
      </c>
      <c r="J73" s="197"/>
    </row>
    <row r="74" spans="1:10" s="147" customFormat="1" ht="24" customHeight="1" thickBot="1">
      <c r="A74" s="332"/>
      <c r="B74" s="334"/>
      <c r="C74" s="70"/>
      <c r="D74" s="25" t="s">
        <v>4</v>
      </c>
      <c r="E74" s="64"/>
      <c r="F74" s="164">
        <f>F72+F73</f>
        <v>6064.4079999999985</v>
      </c>
      <c r="G74" s="110">
        <f>G72+G73</f>
        <v>55010</v>
      </c>
      <c r="H74" s="110">
        <f>H72+H73</f>
        <v>52230</v>
      </c>
      <c r="I74" s="110">
        <f>I72+I73</f>
        <v>1100470</v>
      </c>
      <c r="J74" s="189">
        <f>J72+J73</f>
        <v>401.1</v>
      </c>
    </row>
    <row r="75" spans="1:10" s="147" customFormat="1" ht="28.5" customHeight="1" thickBot="1">
      <c r="A75" s="317" t="s">
        <v>87</v>
      </c>
      <c r="B75" s="321" t="s">
        <v>96</v>
      </c>
      <c r="C75" s="45">
        <v>10116</v>
      </c>
      <c r="D75" s="20" t="s">
        <v>11</v>
      </c>
      <c r="E75" s="20" t="s">
        <v>78</v>
      </c>
      <c r="F75" s="218">
        <v>2.65</v>
      </c>
      <c r="G75" s="124">
        <v>20</v>
      </c>
      <c r="H75" s="124">
        <v>20</v>
      </c>
      <c r="I75" s="124">
        <v>4200</v>
      </c>
      <c r="J75" s="125"/>
    </row>
    <row r="76" spans="1:10" s="147" customFormat="1" ht="28.5" customHeight="1">
      <c r="A76" s="318"/>
      <c r="B76" s="322"/>
      <c r="C76" s="259">
        <v>130107</v>
      </c>
      <c r="D76" s="283" t="s">
        <v>11</v>
      </c>
      <c r="E76" s="23" t="s">
        <v>79</v>
      </c>
      <c r="F76" s="86"/>
      <c r="G76" s="86">
        <v>410</v>
      </c>
      <c r="H76" s="86"/>
      <c r="I76" s="86">
        <v>4800</v>
      </c>
      <c r="J76" s="126"/>
    </row>
    <row r="77" spans="1:10" s="147" customFormat="1" ht="25.5" customHeight="1">
      <c r="A77" s="318"/>
      <c r="B77" s="322"/>
      <c r="C77" s="285"/>
      <c r="D77" s="279"/>
      <c r="E77" s="34" t="s">
        <v>114</v>
      </c>
      <c r="F77" s="127">
        <v>69.3</v>
      </c>
      <c r="G77" s="127">
        <v>80</v>
      </c>
      <c r="H77" s="127">
        <v>80</v>
      </c>
      <c r="I77" s="127">
        <v>2140</v>
      </c>
      <c r="J77" s="128"/>
    </row>
    <row r="78" spans="1:10" s="147" customFormat="1" ht="25.5" customHeight="1" thickBot="1">
      <c r="A78" s="287"/>
      <c r="B78" s="291"/>
      <c r="C78" s="252"/>
      <c r="D78" s="252"/>
      <c r="E78" s="57" t="s">
        <v>43</v>
      </c>
      <c r="F78" s="129">
        <f>F76+F77</f>
        <v>69.3</v>
      </c>
      <c r="G78" s="129">
        <f>G76+G77</f>
        <v>490</v>
      </c>
      <c r="H78" s="129">
        <f>H76+H77</f>
        <v>80</v>
      </c>
      <c r="I78" s="129">
        <f>I76+I77</f>
        <v>6940</v>
      </c>
      <c r="J78" s="130"/>
    </row>
    <row r="79" spans="1:10" s="147" customFormat="1" ht="36.75" customHeight="1" thickBot="1">
      <c r="A79" s="319"/>
      <c r="B79" s="323"/>
      <c r="C79" s="45">
        <v>130113</v>
      </c>
      <c r="D79" s="20" t="s">
        <v>11</v>
      </c>
      <c r="E79" s="20" t="s">
        <v>80</v>
      </c>
      <c r="F79" s="118"/>
      <c r="G79" s="118">
        <v>10.5</v>
      </c>
      <c r="H79" s="118">
        <v>10.5</v>
      </c>
      <c r="I79" s="118">
        <v>1380</v>
      </c>
      <c r="J79" s="125"/>
    </row>
    <row r="80" spans="1:10" s="147" customFormat="1" ht="30.75" customHeight="1" thickBot="1">
      <c r="A80" s="320"/>
      <c r="B80" s="324"/>
      <c r="C80" s="19"/>
      <c r="D80" s="74" t="s">
        <v>4</v>
      </c>
      <c r="E80" s="55"/>
      <c r="F80" s="211">
        <f>F75+F78+F79</f>
        <v>71.95</v>
      </c>
      <c r="G80" s="131">
        <f>G75+G78+G79</f>
        <v>520.5</v>
      </c>
      <c r="H80" s="131">
        <f>H75+H78+H79</f>
        <v>110.5</v>
      </c>
      <c r="I80" s="131">
        <f>I75+I78+I79</f>
        <v>12520</v>
      </c>
      <c r="J80" s="116"/>
    </row>
    <row r="81" spans="1:10" s="147" customFormat="1" ht="24.75" customHeight="1">
      <c r="A81" s="314" t="s">
        <v>88</v>
      </c>
      <c r="B81" s="309" t="s">
        <v>69</v>
      </c>
      <c r="C81" s="22">
        <v>10116</v>
      </c>
      <c r="D81" s="23" t="s">
        <v>11</v>
      </c>
      <c r="E81" s="62" t="s">
        <v>64</v>
      </c>
      <c r="F81" s="214">
        <v>60</v>
      </c>
      <c r="G81" s="76">
        <v>265</v>
      </c>
      <c r="H81" s="76">
        <v>219</v>
      </c>
      <c r="I81" s="76">
        <v>19000</v>
      </c>
      <c r="J81" s="251">
        <v>2.25</v>
      </c>
    </row>
    <row r="82" spans="1:10" s="147" customFormat="1" ht="39" customHeight="1">
      <c r="A82" s="315"/>
      <c r="B82" s="310"/>
      <c r="C82" s="255">
        <v>91204</v>
      </c>
      <c r="D82" s="14" t="s">
        <v>11</v>
      </c>
      <c r="E82" s="253" t="s">
        <v>65</v>
      </c>
      <c r="F82" s="170">
        <v>27</v>
      </c>
      <c r="G82" s="75">
        <v>115</v>
      </c>
      <c r="H82" s="75">
        <v>105</v>
      </c>
      <c r="I82" s="75">
        <v>2600</v>
      </c>
      <c r="J82" s="132"/>
    </row>
    <row r="83" spans="1:10" s="147" customFormat="1" ht="33.75" customHeight="1">
      <c r="A83" s="315"/>
      <c r="B83" s="310"/>
      <c r="C83" s="282"/>
      <c r="D83" s="14" t="s">
        <v>12</v>
      </c>
      <c r="E83" s="254"/>
      <c r="F83" s="75"/>
      <c r="G83" s="75"/>
      <c r="H83" s="75"/>
      <c r="I83" s="75">
        <v>1600</v>
      </c>
      <c r="J83" s="132"/>
    </row>
    <row r="84" spans="1:10" s="147" customFormat="1" ht="31.5" thickBot="1">
      <c r="A84" s="315"/>
      <c r="B84" s="310"/>
      <c r="C84" s="18">
        <v>91206</v>
      </c>
      <c r="D84" s="78" t="s">
        <v>11</v>
      </c>
      <c r="E84" s="78" t="s">
        <v>66</v>
      </c>
      <c r="F84" s="216">
        <v>56</v>
      </c>
      <c r="G84" s="79">
        <v>360</v>
      </c>
      <c r="H84" s="79">
        <v>360</v>
      </c>
      <c r="I84" s="79">
        <v>6000</v>
      </c>
      <c r="J84" s="133"/>
    </row>
    <row r="85" spans="1:10" s="147" customFormat="1" ht="21.75" customHeight="1">
      <c r="A85" s="315"/>
      <c r="B85" s="310"/>
      <c r="C85" s="16"/>
      <c r="D85" s="199" t="s">
        <v>11</v>
      </c>
      <c r="E85" s="200"/>
      <c r="F85" s="215">
        <f>F81+F82+F84</f>
        <v>143</v>
      </c>
      <c r="G85" s="203">
        <f>G81+G82+G84</f>
        <v>740</v>
      </c>
      <c r="H85" s="203">
        <f>H81+H82+H84</f>
        <v>684</v>
      </c>
      <c r="I85" s="203">
        <f>I81+I82+I84</f>
        <v>27600</v>
      </c>
      <c r="J85" s="134"/>
    </row>
    <row r="86" spans="1:10" s="147" customFormat="1" ht="23.25" customHeight="1">
      <c r="A86" s="315"/>
      <c r="B86" s="310"/>
      <c r="C86" s="16"/>
      <c r="D86" s="201" t="s">
        <v>12</v>
      </c>
      <c r="E86" s="202"/>
      <c r="F86" s="209">
        <f>F83</f>
        <v>0</v>
      </c>
      <c r="G86" s="87">
        <f>G83</f>
        <v>0</v>
      </c>
      <c r="H86" s="87">
        <f>H83</f>
        <v>0</v>
      </c>
      <c r="I86" s="87">
        <f>I83</f>
        <v>1600</v>
      </c>
      <c r="J86" s="136"/>
    </row>
    <row r="87" spans="1:10" s="147" customFormat="1" ht="18" thickBot="1">
      <c r="A87" s="316"/>
      <c r="B87" s="327"/>
      <c r="C87" s="24"/>
      <c r="D87" s="25" t="s">
        <v>4</v>
      </c>
      <c r="E87" s="63"/>
      <c r="F87" s="188">
        <f>F85+F86</f>
        <v>143</v>
      </c>
      <c r="G87" s="110">
        <f>G85+G86</f>
        <v>740</v>
      </c>
      <c r="H87" s="110">
        <f>H85+H86</f>
        <v>684</v>
      </c>
      <c r="I87" s="110">
        <f>I85+I86</f>
        <v>29200</v>
      </c>
      <c r="J87" s="111"/>
    </row>
    <row r="88" spans="1:10" s="147" customFormat="1" ht="25.5" customHeight="1" thickBot="1">
      <c r="A88" s="286" t="s">
        <v>89</v>
      </c>
      <c r="B88" s="289" t="s">
        <v>6</v>
      </c>
      <c r="C88" s="231">
        <v>10116</v>
      </c>
      <c r="D88" s="27" t="s">
        <v>11</v>
      </c>
      <c r="E88" s="232" t="s">
        <v>67</v>
      </c>
      <c r="F88" s="233">
        <v>5.4</v>
      </c>
      <c r="G88" s="234">
        <v>15</v>
      </c>
      <c r="H88" s="234">
        <v>15</v>
      </c>
      <c r="I88" s="234">
        <v>1300</v>
      </c>
      <c r="J88" s="235"/>
    </row>
    <row r="89" spans="1:10" s="147" customFormat="1" ht="36" customHeight="1" thickBot="1">
      <c r="A89" s="287"/>
      <c r="B89" s="290"/>
      <c r="C89" s="81">
        <v>110201</v>
      </c>
      <c r="D89" s="27" t="s">
        <v>11</v>
      </c>
      <c r="E89" s="65" t="s">
        <v>70</v>
      </c>
      <c r="F89" s="172">
        <v>49.44</v>
      </c>
      <c r="G89" s="117">
        <v>250</v>
      </c>
      <c r="H89" s="117">
        <v>250</v>
      </c>
      <c r="I89" s="117">
        <v>17500</v>
      </c>
      <c r="J89" s="174">
        <v>13</v>
      </c>
    </row>
    <row r="90" spans="1:10" s="147" customFormat="1" ht="18">
      <c r="A90" s="287"/>
      <c r="B90" s="290"/>
      <c r="C90" s="80"/>
      <c r="D90" s="283" t="s">
        <v>11</v>
      </c>
      <c r="E90" s="66" t="s">
        <v>54</v>
      </c>
      <c r="F90" s="181">
        <v>52.91</v>
      </c>
      <c r="G90" s="137">
        <v>97</v>
      </c>
      <c r="H90" s="137">
        <v>19</v>
      </c>
      <c r="I90" s="137">
        <v>641</v>
      </c>
      <c r="J90" s="175"/>
    </row>
    <row r="91" spans="1:10" s="147" customFormat="1" ht="18">
      <c r="A91" s="287"/>
      <c r="B91" s="290"/>
      <c r="C91" s="77">
        <v>110202</v>
      </c>
      <c r="D91" s="302"/>
      <c r="E91" s="39" t="s">
        <v>55</v>
      </c>
      <c r="F91" s="185">
        <v>69.08</v>
      </c>
      <c r="G91" s="138">
        <v>118</v>
      </c>
      <c r="H91" s="138">
        <v>41</v>
      </c>
      <c r="I91" s="138">
        <v>871</v>
      </c>
      <c r="J91" s="176"/>
    </row>
    <row r="92" spans="1:10" s="147" customFormat="1" ht="18">
      <c r="A92" s="287"/>
      <c r="B92" s="290"/>
      <c r="C92" s="77"/>
      <c r="D92" s="302"/>
      <c r="E92" s="39" t="s">
        <v>56</v>
      </c>
      <c r="F92" s="138"/>
      <c r="G92" s="138"/>
      <c r="H92" s="138"/>
      <c r="I92" s="138">
        <v>229</v>
      </c>
      <c r="J92" s="176">
        <v>1.3</v>
      </c>
    </row>
    <row r="93" spans="1:10" s="147" customFormat="1" ht="18" thickBot="1">
      <c r="A93" s="287"/>
      <c r="B93" s="290"/>
      <c r="C93" s="151"/>
      <c r="D93" s="303"/>
      <c r="E93" s="55" t="s">
        <v>43</v>
      </c>
      <c r="F93" s="186">
        <f>SUM(F90:F92)</f>
        <v>121.99</v>
      </c>
      <c r="G93" s="114">
        <f>SUM(G90:G92)</f>
        <v>215</v>
      </c>
      <c r="H93" s="114">
        <f>SUM(H90:H92)</f>
        <v>60</v>
      </c>
      <c r="I93" s="114">
        <f>SUM(I90:I92)</f>
        <v>1741</v>
      </c>
      <c r="J93" s="187">
        <f>SUM(J90:J92)</f>
        <v>1.3</v>
      </c>
    </row>
    <row r="94" spans="1:10" s="147" customFormat="1" ht="26.25" customHeight="1" thickBot="1">
      <c r="A94" s="287"/>
      <c r="B94" s="290"/>
      <c r="C94" s="168">
        <v>110204</v>
      </c>
      <c r="D94" s="169" t="s">
        <v>11</v>
      </c>
      <c r="E94" s="23" t="s">
        <v>57</v>
      </c>
      <c r="F94" s="180">
        <v>21.92</v>
      </c>
      <c r="G94" s="139">
        <v>380</v>
      </c>
      <c r="H94" s="139">
        <v>380</v>
      </c>
      <c r="I94" s="139">
        <v>20702</v>
      </c>
      <c r="J94" s="177"/>
    </row>
    <row r="95" spans="1:10" s="147" customFormat="1" ht="21.75" customHeight="1">
      <c r="A95" s="287"/>
      <c r="B95" s="290"/>
      <c r="C95" s="152"/>
      <c r="D95" s="47"/>
      <c r="E95" s="46" t="s">
        <v>58</v>
      </c>
      <c r="F95" s="181">
        <v>157.85</v>
      </c>
      <c r="G95" s="181">
        <v>104.7</v>
      </c>
      <c r="H95" s="181">
        <v>104.7</v>
      </c>
      <c r="I95" s="137">
        <v>2300</v>
      </c>
      <c r="J95" s="175"/>
    </row>
    <row r="96" spans="1:11" s="147" customFormat="1" ht="18.75" customHeight="1">
      <c r="A96" s="287"/>
      <c r="B96" s="290"/>
      <c r="C96" s="153"/>
      <c r="D96" s="34" t="s">
        <v>11</v>
      </c>
      <c r="E96" s="48" t="s">
        <v>59</v>
      </c>
      <c r="F96" s="182">
        <v>445.16</v>
      </c>
      <c r="G96" s="182">
        <v>855.3</v>
      </c>
      <c r="H96" s="182">
        <v>855.3</v>
      </c>
      <c r="I96" s="112">
        <v>17200</v>
      </c>
      <c r="J96" s="178">
        <v>29.36</v>
      </c>
      <c r="K96" s="149"/>
    </row>
    <row r="97" spans="1:11" s="147" customFormat="1" ht="18" thickBot="1">
      <c r="A97" s="287"/>
      <c r="B97" s="290"/>
      <c r="C97" s="82">
        <v>110205</v>
      </c>
      <c r="D97" s="236"/>
      <c r="E97" s="199" t="s">
        <v>43</v>
      </c>
      <c r="F97" s="237">
        <f>F95+F96</f>
        <v>603.01</v>
      </c>
      <c r="G97" s="237">
        <f>G95+G96</f>
        <v>960</v>
      </c>
      <c r="H97" s="237">
        <f>H95+H96</f>
        <v>960</v>
      </c>
      <c r="I97" s="238">
        <f>I95+I96</f>
        <v>19500</v>
      </c>
      <c r="J97" s="239">
        <f>J95+J96</f>
        <v>29.36</v>
      </c>
      <c r="K97" s="149"/>
    </row>
    <row r="98" spans="1:11" s="147" customFormat="1" ht="18">
      <c r="A98" s="287"/>
      <c r="B98" s="290"/>
      <c r="C98" s="82"/>
      <c r="D98" s="335" t="s">
        <v>12</v>
      </c>
      <c r="E98" s="46" t="s">
        <v>58</v>
      </c>
      <c r="F98" s="244">
        <v>0.15</v>
      </c>
      <c r="G98" s="241">
        <v>1.32</v>
      </c>
      <c r="H98" s="241">
        <v>1.32</v>
      </c>
      <c r="I98" s="242">
        <v>31</v>
      </c>
      <c r="J98" s="243"/>
      <c r="K98" s="149"/>
    </row>
    <row r="99" spans="1:11" s="147" customFormat="1" ht="18">
      <c r="A99" s="287"/>
      <c r="B99" s="290"/>
      <c r="C99" s="225"/>
      <c r="D99" s="336"/>
      <c r="E99" s="14" t="s">
        <v>59</v>
      </c>
      <c r="F99" s="245">
        <v>1.4</v>
      </c>
      <c r="G99" s="185">
        <v>80.58</v>
      </c>
      <c r="H99" s="185">
        <v>80.58</v>
      </c>
      <c r="I99" s="138">
        <v>528</v>
      </c>
      <c r="J99" s="240"/>
      <c r="K99" s="149"/>
    </row>
    <row r="100" spans="1:11" s="147" customFormat="1" ht="18" thickBot="1">
      <c r="A100" s="287"/>
      <c r="B100" s="290"/>
      <c r="C100" s="226"/>
      <c r="D100" s="337"/>
      <c r="E100" s="54" t="s">
        <v>43</v>
      </c>
      <c r="F100" s="164">
        <f>SUM(F98:F99)</f>
        <v>1.5499999999999998</v>
      </c>
      <c r="G100" s="188">
        <f>SUM(G98:G99)</f>
        <v>81.89999999999999</v>
      </c>
      <c r="H100" s="188">
        <f>SUM(H98:H99)</f>
        <v>81.89999999999999</v>
      </c>
      <c r="I100" s="110">
        <f>SUM(I98:I99)</f>
        <v>559</v>
      </c>
      <c r="J100" s="189">
        <f>SUM(J98:J99)</f>
        <v>0</v>
      </c>
      <c r="K100" s="149"/>
    </row>
    <row r="101" spans="1:11" s="147" customFormat="1" ht="25.5" customHeight="1" thickBot="1">
      <c r="A101" s="287"/>
      <c r="B101" s="290"/>
      <c r="C101" s="83">
        <v>110502</v>
      </c>
      <c r="D101" s="20" t="s">
        <v>11</v>
      </c>
      <c r="E101" s="20" t="s">
        <v>53</v>
      </c>
      <c r="F101" s="183">
        <v>5.76</v>
      </c>
      <c r="G101" s="118">
        <v>89</v>
      </c>
      <c r="H101" s="123">
        <v>89</v>
      </c>
      <c r="I101" s="118">
        <v>4433</v>
      </c>
      <c r="J101" s="174"/>
      <c r="K101" s="149"/>
    </row>
    <row r="102" spans="1:11" s="147" customFormat="1" ht="27.75" customHeight="1">
      <c r="A102" s="287"/>
      <c r="B102" s="291"/>
      <c r="C102" s="339" t="s">
        <v>4</v>
      </c>
      <c r="D102" s="73" t="s">
        <v>11</v>
      </c>
      <c r="E102" s="60"/>
      <c r="F102" s="173">
        <f>F88+F89+F93+F97+F94+F101</f>
        <v>807.5199999999999</v>
      </c>
      <c r="G102" s="173">
        <f>G88+G89+G93+G97+G94+G101</f>
        <v>1909</v>
      </c>
      <c r="H102" s="173">
        <f>H88+H89+H93+H97+H94+H101</f>
        <v>1754</v>
      </c>
      <c r="I102" s="140">
        <f>I88+I89+I93+I97+I94+I101</f>
        <v>65176</v>
      </c>
      <c r="J102" s="196">
        <f>J88+J89+J93+J97+J94+J101</f>
        <v>43.66</v>
      </c>
      <c r="K102" s="149"/>
    </row>
    <row r="103" spans="1:11" s="147" customFormat="1" ht="27.75" customHeight="1">
      <c r="A103" s="287"/>
      <c r="B103" s="291"/>
      <c r="C103" s="340"/>
      <c r="D103" s="207" t="s">
        <v>12</v>
      </c>
      <c r="E103" s="61"/>
      <c r="F103" s="184">
        <f>F100</f>
        <v>1.5499999999999998</v>
      </c>
      <c r="G103" s="184">
        <f>G100</f>
        <v>81.89999999999999</v>
      </c>
      <c r="H103" s="184">
        <f>H100</f>
        <v>81.89999999999999</v>
      </c>
      <c r="I103" s="141">
        <f>I100</f>
        <v>559</v>
      </c>
      <c r="J103" s="179"/>
      <c r="K103" s="149"/>
    </row>
    <row r="104" spans="1:10" s="147" customFormat="1" ht="27.75" customHeight="1" thickBot="1">
      <c r="A104" s="288"/>
      <c r="B104" s="292"/>
      <c r="C104" s="341"/>
      <c r="D104" s="227" t="s">
        <v>4</v>
      </c>
      <c r="E104" s="63"/>
      <c r="F104" s="228">
        <f>F102+F103</f>
        <v>809.0699999999998</v>
      </c>
      <c r="G104" s="228">
        <f>G102+G103</f>
        <v>1990.9</v>
      </c>
      <c r="H104" s="228">
        <f>H102+H103</f>
        <v>1835.9</v>
      </c>
      <c r="I104" s="229">
        <f>I102+I103</f>
        <v>65735</v>
      </c>
      <c r="J104" s="230">
        <f>J102+J103</f>
        <v>43.66</v>
      </c>
    </row>
    <row r="105" spans="1:10" s="147" customFormat="1" ht="34.5" customHeight="1">
      <c r="A105" s="325">
        <v>29</v>
      </c>
      <c r="B105" s="309" t="s">
        <v>90</v>
      </c>
      <c r="C105" s="259">
        <v>10116</v>
      </c>
      <c r="D105" s="283" t="s">
        <v>11</v>
      </c>
      <c r="E105" s="23" t="s">
        <v>60</v>
      </c>
      <c r="F105" s="212">
        <v>75</v>
      </c>
      <c r="G105" s="142">
        <v>227</v>
      </c>
      <c r="H105" s="142">
        <v>227</v>
      </c>
      <c r="I105" s="142">
        <v>3150</v>
      </c>
      <c r="J105" s="143"/>
    </row>
    <row r="106" spans="1:10" s="147" customFormat="1" ht="27" customHeight="1" thickBot="1">
      <c r="A106" s="326"/>
      <c r="B106" s="327"/>
      <c r="C106" s="252"/>
      <c r="D106" s="284"/>
      <c r="E106" s="19" t="s">
        <v>43</v>
      </c>
      <c r="F106" s="213">
        <f>F105</f>
        <v>75</v>
      </c>
      <c r="G106" s="144">
        <f>G105</f>
        <v>227</v>
      </c>
      <c r="H106" s="144">
        <f>H105</f>
        <v>227</v>
      </c>
      <c r="I106" s="144">
        <f>I105</f>
        <v>3150</v>
      </c>
      <c r="J106" s="145"/>
    </row>
    <row r="107" spans="1:10" s="147" customFormat="1" ht="38.25" customHeight="1">
      <c r="A107" s="325">
        <v>48</v>
      </c>
      <c r="B107" s="309" t="s">
        <v>91</v>
      </c>
      <c r="C107" s="259">
        <v>10116</v>
      </c>
      <c r="D107" s="283" t="s">
        <v>11</v>
      </c>
      <c r="E107" s="23" t="s">
        <v>102</v>
      </c>
      <c r="F107" s="212">
        <v>7.1</v>
      </c>
      <c r="G107" s="142">
        <v>50.5</v>
      </c>
      <c r="H107" s="142">
        <v>50.5</v>
      </c>
      <c r="I107" s="142">
        <v>3000</v>
      </c>
      <c r="J107" s="154"/>
    </row>
    <row r="108" spans="1:10" s="147" customFormat="1" ht="38.25" customHeight="1" thickBot="1">
      <c r="A108" s="326"/>
      <c r="B108" s="327"/>
      <c r="C108" s="252"/>
      <c r="D108" s="284"/>
      <c r="E108" s="19" t="s">
        <v>43</v>
      </c>
      <c r="F108" s="213">
        <f>F107</f>
        <v>7.1</v>
      </c>
      <c r="G108" s="144">
        <f>G107</f>
        <v>50.5</v>
      </c>
      <c r="H108" s="144">
        <f>H107</f>
        <v>50.5</v>
      </c>
      <c r="I108" s="144">
        <f>I107</f>
        <v>3000</v>
      </c>
      <c r="J108" s="155"/>
    </row>
    <row r="109" spans="1:10" s="147" customFormat="1" ht="35.25" customHeight="1">
      <c r="A109" s="308" t="s">
        <v>92</v>
      </c>
      <c r="B109" s="312" t="s">
        <v>71</v>
      </c>
      <c r="C109" s="259">
        <v>10116</v>
      </c>
      <c r="D109" s="283" t="s">
        <v>11</v>
      </c>
      <c r="E109" s="44" t="s">
        <v>72</v>
      </c>
      <c r="F109" s="210">
        <v>26</v>
      </c>
      <c r="G109" s="107">
        <v>70</v>
      </c>
      <c r="H109" s="107">
        <v>70</v>
      </c>
      <c r="I109" s="107">
        <v>3500</v>
      </c>
      <c r="J109" s="122"/>
    </row>
    <row r="110" spans="1:10" s="147" customFormat="1" ht="44.25" customHeight="1" thickBot="1">
      <c r="A110" s="311"/>
      <c r="B110" s="313"/>
      <c r="C110" s="252"/>
      <c r="D110" s="284"/>
      <c r="E110" s="19" t="s">
        <v>43</v>
      </c>
      <c r="F110" s="211">
        <f>F109</f>
        <v>26</v>
      </c>
      <c r="G110" s="131">
        <f>G109</f>
        <v>70</v>
      </c>
      <c r="H110" s="131">
        <f>H109</f>
        <v>70</v>
      </c>
      <c r="I110" s="131">
        <f>I109</f>
        <v>3500</v>
      </c>
      <c r="J110" s="116"/>
    </row>
    <row r="111" spans="1:10" s="147" customFormat="1" ht="25.5" customHeight="1">
      <c r="A111" s="307" t="s">
        <v>95</v>
      </c>
      <c r="B111" s="309" t="s">
        <v>75</v>
      </c>
      <c r="C111" s="259">
        <v>10116</v>
      </c>
      <c r="D111" s="23" t="s">
        <v>11</v>
      </c>
      <c r="E111" s="49" t="s">
        <v>76</v>
      </c>
      <c r="F111" s="208">
        <v>20</v>
      </c>
      <c r="G111" s="85">
        <v>227</v>
      </c>
      <c r="H111" s="85">
        <v>227</v>
      </c>
      <c r="I111" s="85">
        <v>5100</v>
      </c>
      <c r="J111" s="120"/>
    </row>
    <row r="112" spans="1:10" s="147" customFormat="1" ht="33.75" customHeight="1" thickBot="1">
      <c r="A112" s="308"/>
      <c r="B112" s="310"/>
      <c r="C112" s="285"/>
      <c r="D112" s="84" t="s">
        <v>43</v>
      </c>
      <c r="E112" s="84" t="s">
        <v>43</v>
      </c>
      <c r="F112" s="209">
        <f>F111</f>
        <v>20</v>
      </c>
      <c r="G112" s="87">
        <f>G111</f>
        <v>227</v>
      </c>
      <c r="H112" s="87">
        <f>H111</f>
        <v>227</v>
      </c>
      <c r="I112" s="87">
        <f>I111</f>
        <v>5100</v>
      </c>
      <c r="J112" s="146"/>
    </row>
    <row r="113" spans="1:10" s="156" customFormat="1" ht="12.75" customHeight="1">
      <c r="A113" s="293" t="s">
        <v>43</v>
      </c>
      <c r="B113" s="296" t="s">
        <v>11</v>
      </c>
      <c r="C113" s="296"/>
      <c r="D113" s="296"/>
      <c r="E113" s="296"/>
      <c r="F113" s="257">
        <f>F28+F72+F80+F85+F102+F106+F108+F110+F112</f>
        <v>10643.646</v>
      </c>
      <c r="G113" s="257">
        <f>G28+G72+G80+G85+G102+G106+G108+G110+G112</f>
        <v>97810</v>
      </c>
      <c r="H113" s="257">
        <f>H28+H72+H80+H85+H102+H106+H108+H110+H112</f>
        <v>93817.4</v>
      </c>
      <c r="I113" s="257">
        <f>I28+I72+I80+I85+I102+I106+I108+I110+I112</f>
        <v>2026849</v>
      </c>
      <c r="J113" s="257">
        <f>J28+J72+J80+J85+J102+J106+J108+J110+J112</f>
        <v>471.72</v>
      </c>
    </row>
    <row r="114" spans="1:10" s="156" customFormat="1" ht="20.25" customHeight="1">
      <c r="A114" s="294"/>
      <c r="B114" s="297"/>
      <c r="C114" s="297"/>
      <c r="D114" s="297"/>
      <c r="E114" s="297"/>
      <c r="F114" s="262"/>
      <c r="G114" s="262"/>
      <c r="H114" s="262"/>
      <c r="I114" s="262"/>
      <c r="J114" s="262"/>
    </row>
    <row r="115" spans="1:10" s="157" customFormat="1" ht="21" customHeight="1">
      <c r="A115" s="294"/>
      <c r="B115" s="297" t="s">
        <v>12</v>
      </c>
      <c r="C115" s="297"/>
      <c r="D115" s="297"/>
      <c r="E115" s="297"/>
      <c r="F115" s="262">
        <f>F73+F103+F29+F86</f>
        <v>12.162</v>
      </c>
      <c r="G115" s="262">
        <f>G73+G103+G29+G86</f>
        <v>551.9</v>
      </c>
      <c r="H115" s="262">
        <f>H73+H103+H29+H86</f>
        <v>551.9</v>
      </c>
      <c r="I115" s="262">
        <f>I73+I103+I29+I86</f>
        <v>8869</v>
      </c>
      <c r="J115" s="262">
        <f>J73+J103+J29+J86</f>
        <v>0</v>
      </c>
    </row>
    <row r="116" spans="1:10" s="157" customFormat="1" ht="18.75" customHeight="1">
      <c r="A116" s="294"/>
      <c r="B116" s="297"/>
      <c r="C116" s="297"/>
      <c r="D116" s="297"/>
      <c r="E116" s="297"/>
      <c r="F116" s="262"/>
      <c r="G116" s="262"/>
      <c r="H116" s="262"/>
      <c r="I116" s="262"/>
      <c r="J116" s="262"/>
    </row>
    <row r="117" spans="1:10" s="157" customFormat="1" ht="17.25" customHeight="1">
      <c r="A117" s="294"/>
      <c r="B117" s="297" t="s">
        <v>77</v>
      </c>
      <c r="C117" s="297"/>
      <c r="D117" s="297"/>
      <c r="E117" s="297"/>
      <c r="F117" s="262">
        <f>F113+F115</f>
        <v>10655.808</v>
      </c>
      <c r="G117" s="304">
        <f>G113+G115</f>
        <v>98361.9</v>
      </c>
      <c r="H117" s="304">
        <f>H113+H115</f>
        <v>94369.29999999999</v>
      </c>
      <c r="I117" s="300">
        <f>I113+I115</f>
        <v>2035718</v>
      </c>
      <c r="J117" s="298">
        <f>J113+J115</f>
        <v>471.72</v>
      </c>
    </row>
    <row r="118" spans="1:10" s="157" customFormat="1" ht="13.5" thickBot="1">
      <c r="A118" s="295"/>
      <c r="B118" s="306"/>
      <c r="C118" s="306"/>
      <c r="D118" s="306"/>
      <c r="E118" s="306"/>
      <c r="F118" s="256"/>
      <c r="G118" s="305"/>
      <c r="H118" s="305"/>
      <c r="I118" s="301"/>
      <c r="J118" s="299"/>
    </row>
    <row r="119" spans="1:10" ht="17.25" customHeight="1">
      <c r="A119" s="4"/>
      <c r="B119" s="5"/>
      <c r="C119" s="5"/>
      <c r="D119" s="5"/>
      <c r="E119" s="67"/>
      <c r="F119" s="6"/>
      <c r="G119" s="6"/>
      <c r="H119" s="6"/>
      <c r="I119" s="6"/>
      <c r="J119" s="6"/>
    </row>
    <row r="121" spans="1:9" s="1" customFormat="1" ht="18">
      <c r="A121" s="12" t="s">
        <v>100</v>
      </c>
      <c r="E121" s="53"/>
      <c r="I121" s="13" t="s">
        <v>101</v>
      </c>
    </row>
  </sheetData>
  <mergeCells count="66">
    <mergeCell ref="C15:C26"/>
    <mergeCell ref="D15:D26"/>
    <mergeCell ref="C102:C104"/>
    <mergeCell ref="C28:C29"/>
    <mergeCell ref="D105:D106"/>
    <mergeCell ref="D76:D78"/>
    <mergeCell ref="C105:C106"/>
    <mergeCell ref="D98:D100"/>
    <mergeCell ref="A12:A29"/>
    <mergeCell ref="B12:B29"/>
    <mergeCell ref="A30:A74"/>
    <mergeCell ref="B30:B74"/>
    <mergeCell ref="A109:A110"/>
    <mergeCell ref="B109:B110"/>
    <mergeCell ref="A81:A87"/>
    <mergeCell ref="A75:A80"/>
    <mergeCell ref="B75:B80"/>
    <mergeCell ref="A107:A108"/>
    <mergeCell ref="B107:B108"/>
    <mergeCell ref="A105:A106"/>
    <mergeCell ref="B105:B106"/>
    <mergeCell ref="B81:B87"/>
    <mergeCell ref="A111:A112"/>
    <mergeCell ref="B111:B112"/>
    <mergeCell ref="C111:C112"/>
    <mergeCell ref="B115:E116"/>
    <mergeCell ref="I117:I118"/>
    <mergeCell ref="I113:I114"/>
    <mergeCell ref="D90:D93"/>
    <mergeCell ref="G117:G118"/>
    <mergeCell ref="H117:H118"/>
    <mergeCell ref="B117:E118"/>
    <mergeCell ref="H113:H114"/>
    <mergeCell ref="G115:G116"/>
    <mergeCell ref="C109:C110"/>
    <mergeCell ref="D107:D108"/>
    <mergeCell ref="J113:J114"/>
    <mergeCell ref="A88:A104"/>
    <mergeCell ref="B88:B104"/>
    <mergeCell ref="A113:A118"/>
    <mergeCell ref="B113:E114"/>
    <mergeCell ref="F113:F114"/>
    <mergeCell ref="J115:J116"/>
    <mergeCell ref="F115:F116"/>
    <mergeCell ref="J117:J118"/>
    <mergeCell ref="I115:I116"/>
    <mergeCell ref="F117:F118"/>
    <mergeCell ref="C9:C11"/>
    <mergeCell ref="H115:H116"/>
    <mergeCell ref="G113:G114"/>
    <mergeCell ref="C13:C14"/>
    <mergeCell ref="C107:C108"/>
    <mergeCell ref="E82:E83"/>
    <mergeCell ref="C82:C83"/>
    <mergeCell ref="D109:D110"/>
    <mergeCell ref="C76:C78"/>
    <mergeCell ref="D9:D11"/>
    <mergeCell ref="A6:J6"/>
    <mergeCell ref="A7:J7"/>
    <mergeCell ref="F9:F11"/>
    <mergeCell ref="I9:I11"/>
    <mergeCell ref="J9:J11"/>
    <mergeCell ref="A9:A11"/>
    <mergeCell ref="B9:B11"/>
    <mergeCell ref="E9:E11"/>
    <mergeCell ref="G9:H10"/>
  </mergeCells>
  <printOptions/>
  <pageMargins left="0.64" right="0.21" top="0.2362204724409449" bottom="0.11811023622047245" header="0.1968503937007874" footer="0.15748031496062992"/>
  <pageSetup fitToHeight="2" horizontalDpi="600" verticalDpi="600" orientation="landscape" paperSize="9" scale="65" r:id="rId1"/>
  <rowBreaks count="3" manualBreakCount="3">
    <brk id="39" max="9" man="1"/>
    <brk id="76" max="9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Admin</cp:lastModifiedBy>
  <cp:lastPrinted>2015-02-09T13:12:56Z</cp:lastPrinted>
  <dcterms:created xsi:type="dcterms:W3CDTF">2009-01-12T08:14:55Z</dcterms:created>
  <dcterms:modified xsi:type="dcterms:W3CDTF">2015-02-24T12:09:36Z</dcterms:modified>
  <cp:category/>
  <cp:version/>
  <cp:contentType/>
  <cp:contentStatus/>
</cp:coreProperties>
</file>