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Заходи 2021 виконком" sheetId="1" r:id="rId1"/>
  </sheets>
  <definedNames>
    <definedName name="_xlnm.Print_Area" localSheetId="0">'Заходи 2021 виконком'!$B$1:$J$87</definedName>
  </definedNames>
  <calcPr fullCalcOnLoad="1"/>
</workbook>
</file>

<file path=xl/sharedStrings.xml><?xml version="1.0" encoding="utf-8"?>
<sst xmlns="http://schemas.openxmlformats.org/spreadsheetml/2006/main" count="319" uniqueCount="119">
  <si>
    <t>Термін виконання</t>
  </si>
  <si>
    <t>Очікуваний результат</t>
  </si>
  <si>
    <t>Загальний обсяг</t>
  </si>
  <si>
    <t>У тому числі:</t>
  </si>
  <si>
    <t xml:space="preserve"> </t>
  </si>
  <si>
    <t>ЗАХОДИ</t>
  </si>
  <si>
    <t>Місце впровадження</t>
  </si>
  <si>
    <t>№ з/п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</si>
  <si>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</si>
  <si>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</si>
  <si>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</si>
  <si>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 xml:space="preserve">Обслуговування доріг в зимовий період </t>
  </si>
  <si>
    <t>Додаток  2</t>
  </si>
  <si>
    <t>Забезпечення технічної перевірки лічильників вуличного освітлення</t>
  </si>
  <si>
    <t>Загальний фонд</t>
  </si>
  <si>
    <t>Спеціальний фонд</t>
  </si>
  <si>
    <t>Дніпрянський старостинський округ</t>
  </si>
  <si>
    <t>Поточний ремонт доріг смт Дніпряни, Корсунка, Дніпряни- Корсунка, Корсунка-Обривки</t>
  </si>
  <si>
    <t>Технічна перевірка лічильників вуличного освітлення</t>
  </si>
  <si>
    <t>Райський старостинський округ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</si>
  <si>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</si>
  <si>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</si>
  <si>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 xml:space="preserve">Джерела фінансування, тис. грн. </t>
  </si>
  <si>
    <t>Козацький старостинський округ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</si>
  <si>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</si>
  <si>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</si>
  <si>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</si>
  <si>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</si>
  <si>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</si>
  <si>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грунтової дороги  з профілюванням  та підсипкою гравійно-піщаною суміщю по пров. Ключовий смт. Дніпряни  м.Нова Каховка Херсонської обл.</t>
  </si>
  <si>
    <t xml:space="preserve">Поточний ремонт дороги по вул.Свиридова в с.Веселе, Бериславського району, Херсонської області </t>
  </si>
  <si>
    <t xml:space="preserve">Поточний ремонт дороги по вул.Василенко в с.Веселе, Бериславського району, Херсонської області </t>
  </si>
  <si>
    <t xml:space="preserve">Поточний ремонт дороги по вул.Бульварна в с.Веселе, Бериславського району, Херсонської області </t>
  </si>
  <si>
    <t xml:space="preserve">Поточний ремонт дороги по вул.Чайковського в с.Веселе, Бериславського району, Херсонської області </t>
  </si>
  <si>
    <t xml:space="preserve">Поточний ремонт частини існуючого дорожнього покриття пров.Дніпровський в смт. Козацьке, Бериславського району, Херсонської області </t>
  </si>
  <si>
    <t xml:space="preserve">Поточний ремонт частини існуючого дорожнього покриття пров.Заводський в смт. Козацьке, Бериславського району, Херсонської області </t>
  </si>
  <si>
    <t xml:space="preserve">Поточний ремонт частини існуючого дорожнього покриття вул.Видриганів в смт. Козацьке, Бериславського району, Херсонської області </t>
  </si>
  <si>
    <t xml:space="preserve">Поточний ремонт частини існуючого дорожнього покриття вул.Садова в смт. Козацьке, Бериславського району, Херсонської області </t>
  </si>
  <si>
    <t xml:space="preserve">Поточний ремонт частини існуючого дорожнього покриття вул.Першотравнева в смт. Козацьке, Бериславського району, Херсонської області </t>
  </si>
  <si>
    <t xml:space="preserve">Поточний ремонт частини існуючого дорожнього покриття вул.8 Березня в смт. Козацьке, Бериславського району, Херсонської області </t>
  </si>
  <si>
    <t xml:space="preserve">Поточний ремонт частини існуючого дорожнього покриття вул.Соборна в смт. Козацьке, Бериславського району, Херсонської області </t>
  </si>
  <si>
    <t xml:space="preserve">Поточний ремонт частини існуючого дорожнього покриття вул.Жовтнева в смт. Козацьке, Бериславського району, Херсонської області </t>
  </si>
  <si>
    <t xml:space="preserve">Поточний ремонт частини існуючого дорожнього покриття вул.Нова в смт. Козацьке, Бериславського району, Херсонської області </t>
  </si>
  <si>
    <t>Поточний ремонт асфальтного покриття з відновленням бордюрів в прибудинковій території багатоповерхівок с. Веселе</t>
  </si>
  <si>
    <t xml:space="preserve"> Програми розвитку інфраструктури  старостинських округів Новокаховської міської  територіальної громади  на 2021 рік</t>
  </si>
  <si>
    <t>Поточний ремонт покриття проїздної частини доріг в с. Маслівка, с.Обривка та дороги с.Маслівка-с.Обривка</t>
  </si>
  <si>
    <t>Поточний ремонт доріг с. Тополівка та дороги с. Райське-с.Тополівка</t>
  </si>
  <si>
    <t>Поточний ремонт дороги в смт.Козацьке по вул. Сільськогосподарській</t>
  </si>
  <si>
    <t>Поточний ремонт мереж водопостачання с. Райське (встановлення 2-х пожарних гідрантів)</t>
  </si>
  <si>
    <t>Поточний ремонт мереж водопостачання с. Райське 2 (встановлення 2-х пожарних гідрантів)</t>
  </si>
  <si>
    <t>Поточний ремонт мереж водопостачання с. Тополівка (встановлення 2-х пожарних гідрантів)</t>
  </si>
  <si>
    <t>Поточний ремонт мереж водопостачання с. Обривка (встановлення 2-х пожарних гідрантів)</t>
  </si>
  <si>
    <t>Поточний ремонт водогону по вул.Наддніпрянська в смт.Дніпряни</t>
  </si>
  <si>
    <t>Система охоронної сигналізації та відеоспостереження на об'єкті за адресою: с.Веселе, вул.Свиридова, 1</t>
  </si>
  <si>
    <t xml:space="preserve">Забезпечення належного зберігання реєстраційних документів та товарно-матеріальних цінностей </t>
  </si>
  <si>
    <t>Забезпечення безпеки руху в зимовий період</t>
  </si>
  <si>
    <t>Забезпечення відновлення об'єктів благоустрою, безпеки руху</t>
  </si>
  <si>
    <t xml:space="preserve"> Забезпечення ефективної експлуатації та утримання об'єктів житлово-комунального господарства</t>
  </si>
  <si>
    <t>Бюджет Новокаховської міської  ТГ</t>
  </si>
  <si>
    <t>Покращення санітарного стану населених пунктів, збереження та оновлення зелених насаджень</t>
  </si>
  <si>
    <t>Забезпечення  утримання місць поховання</t>
  </si>
  <si>
    <t>Сергій ХОМЕНКО</t>
  </si>
  <si>
    <t>Заступник міського голови</t>
  </si>
  <si>
    <t xml:space="preserve">Ліквідація  стихійних сміттєзвалищ (погрузка та перевезення сміття , очищування та обробка грунтів сміттєзвалищ) </t>
  </si>
  <si>
    <t>Забезпечення утримання в належному стані вулично - дорожньої мережі та місць загального  користування</t>
  </si>
  <si>
    <t>Розділ І. Благоустрій території</t>
  </si>
  <si>
    <t>КП "НК Екосервіс"</t>
  </si>
  <si>
    <t xml:space="preserve">Придбання конструкційних матеріалів для 3-х автобусних зупинок  в с. Веселе у кількості 18 одиниць </t>
  </si>
  <si>
    <t>Розвиток інфраструктури населених пунктів, покращення стану місць загального користування</t>
  </si>
  <si>
    <t>Улаштування покриття тротуарною плиткою на території кладовища в с.Райське</t>
  </si>
  <si>
    <t>Розробка технічної документації з нормативної грошової оцінки земель населеного пункту с. Райське</t>
  </si>
  <si>
    <t>Реалізація плану соціально-економічного розвитку населених пунктів</t>
  </si>
  <si>
    <t>Розробка технічної документації із землеустрою щодо поділу земельних ділянок сільськогосподарського призначення ВЕСЕЛЕ на території Новокаховської громади Каховського району</t>
  </si>
  <si>
    <t>Реалізація плану соціально-економічного розвитку населених пунктів, дотримання санітарно-гігієничних норм селища, збереження його довкілля</t>
  </si>
  <si>
    <t>Придбання  металевих контейнерів для збору сміття під пластикові відходи у кількості 17 одиниць</t>
  </si>
  <si>
    <t>Придбання металевих контейнерів для збору сміття та відходів у кількості 10 одиниць</t>
  </si>
  <si>
    <t xml:space="preserve">Придбання станції управління з частотним пере-
творювачем (2 шт х 85000,00грн.) Козацькому БККП
</t>
  </si>
  <si>
    <t>Очищення 2-х свердловин  по вул.Шевченка №2 188- №2 189 Козацький БККП</t>
  </si>
  <si>
    <t>Поточний ремонт мереж водопостачання в с. Тополівка</t>
  </si>
  <si>
    <t>Перетворювач частоти "Lenze" 15 кВТ 1 шт. на башту по вул. Наддніпрянській с. Веселе</t>
  </si>
  <si>
    <t>Придбання модулю силового "Lenze" - 1 шт. на башту по вул.Наддніпрянській с.Веселе</t>
  </si>
  <si>
    <t>Придбання модуля керування для силового блоку "Lenze" - 1 шт. на башту по вул. Наддніпрянській с. Веселе</t>
  </si>
  <si>
    <t>Проект капітального ремонту проїзної частини вулиці Шевченка від № 144 до № 277, смт. Козацьке</t>
  </si>
  <si>
    <t>Другий етап "Будівництва споруд з протиерозійного захисту по балці р. Дніпро в межах смт. Козацьке"</t>
  </si>
  <si>
    <t>Розвиток інфраструктури насених пунктів, покращення стану місць загального користування</t>
  </si>
  <si>
    <t>Проект на реконструкцію вуличного освітлення в с.Веселе по вул.Дорожна-Чайковського КТП №43</t>
  </si>
  <si>
    <t>Проект на реконструкцію вуличного освітлення в с.Веселе по вул.Зарічна КТП №43</t>
  </si>
  <si>
    <t>Проект на реконструкцію вуличного освітлення в с.Веселе по вул. Польова КТП №143</t>
  </si>
  <si>
    <t>Проект на реконструкцію вуличного освітлення в с.Веселе по вул. Чайковського ЗТП №312</t>
  </si>
  <si>
    <t>Дніпрянський, Райський , Козацький та Веселівський старостинські округи</t>
  </si>
  <si>
    <t>Утримання кладовища (забезпечення водою в поминальні дні)</t>
  </si>
  <si>
    <t>Всього по розділу VI:</t>
  </si>
  <si>
    <t>Всього по розділу V:</t>
  </si>
  <si>
    <t>Всього по розділу ІV:</t>
  </si>
  <si>
    <t>Всього по розділу ІІІ:</t>
  </si>
  <si>
    <t>Всього по розділу ІІ:</t>
  </si>
  <si>
    <t>Розділ ІІ. Проекти землеустрою</t>
  </si>
  <si>
    <t>Всього по розділу І :</t>
  </si>
  <si>
    <t>Розділ ІІІ. Утримання та розвиток автомобільних доріг та дорожньої інфраструктури</t>
  </si>
  <si>
    <t>Розділ IV. Забезпечення збору та вивезення сміття і відходів</t>
  </si>
  <si>
    <t>Розділ V. Заходи, пов'язані з поліпшення питної води</t>
  </si>
  <si>
    <t>Розділ VI. Система охоронної сигналізації та відеоспостереження</t>
  </si>
  <si>
    <t>Розділ VII. Будівництво, реконструкція та капітальний ремонт об’єктів соціальної та виробничої інфраструктури комунальної власності</t>
  </si>
  <si>
    <t>Всього по програмі на 2021 рік:</t>
  </si>
  <si>
    <t>Збереження та утримання на належному рівні зеленої зони населених пунктів та покращення його екологічних умов (санітарне прибирання (догляд), озеленення та утримання зелених насаджень та квітників, покіс трави, покіс узбіч трактором)</t>
  </si>
  <si>
    <t>Забезпечення функціонування мереж зовнішнього освітлення (оплата електроенергії, обслуговування мереж зовнішнього освітлення, тощо)</t>
  </si>
  <si>
    <t>Всього по розділу VIІ:</t>
  </si>
  <si>
    <t>Проектно-вишукувальні роботи на проект "Кладовище на території Веселівського старостинського округу Ноокаховської територіальної громади за межами селища Веселе</t>
  </si>
  <si>
    <t>Проектно - вишукувальні роботи на "Капітальний ремонт проїздної частини по вул.Комарова в с.Райське, м.Нова Каховка, Херсонської області</t>
  </si>
  <si>
    <t>Проектно-вишукувальні роботи на капітальний ремонт проїзної частини по пров.Хитрий в смт. Дніпряни</t>
  </si>
  <si>
    <t>Капітальний ремонт нежитлової будівлі розташованої с.Обривки по вул. Ювілейна, 27 (проведення експертизи)</t>
  </si>
  <si>
    <t>Найменування заходу (Об</t>
  </si>
  <si>
    <t>Управління комунального майна, інфраструктури старостинських округів Новокаховської міської ради; КП "НК Екосервіс"; КП «Козацький БККП» НМР; КП СКГ «Веселе» НМР.</t>
  </si>
  <si>
    <t>КП "НК Екосервіс"; КП «Козацький БККП» НМР; КП СКГ «Веселе» НМР;</t>
  </si>
  <si>
    <t>Райський, Козацький,  Веселівський старостинські округи</t>
  </si>
  <si>
    <t>Забезпечення  утримання місць поховання, покращення стану місць загального користування</t>
  </si>
  <si>
    <t>Козацький , Райський , Веселівський старостинські округи</t>
  </si>
  <si>
    <t xml:space="preserve">Придбання насосу ЕЦВ 8-40-90 (2шт х19000,00грн.) Козацькому БККП НМР
</t>
  </si>
  <si>
    <r>
      <t xml:space="preserve">до рішення виконавчого комітету  </t>
    </r>
    <r>
      <rPr>
        <i/>
        <u val="single"/>
        <sz val="11"/>
        <rFont val="Times New Roman"/>
        <family val="1"/>
      </rPr>
      <t>23.11.</t>
    </r>
    <r>
      <rPr>
        <sz val="11"/>
        <rFont val="Times New Roman"/>
        <family val="1"/>
      </rPr>
      <t xml:space="preserve">   2021 року № </t>
    </r>
    <r>
      <rPr>
        <i/>
        <u val="single"/>
        <sz val="11"/>
        <rFont val="Times New Roman"/>
        <family val="1"/>
      </rPr>
      <t>603</t>
    </r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</si>
</sst>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  <numFmt numFmtId="165" formatCode="0.00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i/>
      <u val="single"/>
      <sz val="11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7" fillId="33" borderId="0" xfId="0" applyNumberFormat="1" applyFont="1" applyFill="1" applyAlignment="1" applyProtection="1">
      <alignment vertical="top" wrapText="1"/>
      <protection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4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65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64" fontId="8" fillId="33" borderId="0" xfId="0" applyNumberFormat="1" applyFont="1" applyFill="1" applyAlignment="1">
      <alignment/>
    </xf>
    <xf numFmtId="164" fontId="5" fillId="33" borderId="14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vertical="center"/>
    </xf>
    <xf numFmtId="0" fontId="45" fillId="33" borderId="11" xfId="0" applyFont="1" applyFill="1" applyBorder="1" applyAlignment="1">
      <alignment vertical="center" wrapText="1"/>
    </xf>
    <xf numFmtId="164" fontId="44" fillId="33" borderId="0" xfId="0" applyNumberFormat="1" applyFont="1" applyFill="1" applyAlignment="1">
      <alignment vertical="center"/>
    </xf>
    <xf numFmtId="165" fontId="5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165" fontId="44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SheetLayoutView="100" zoomScalePageLayoutView="0" workbookViewId="0" topLeftCell="E1">
      <selection activeCell="J6" sqref="J6"/>
    </sheetView>
  </sheetViews>
  <sheetFormatPr defaultColWidth="9.140625" defaultRowHeight="12.75"/>
  <cols>
    <col min="1" max="1" width="3.8515625" style="5" hidden="1" customWidth="1"/>
    <col min="2" max="2" width="6.140625" style="5" customWidth="1"/>
    <col min="3" max="3" width="61.140625" style="5" customWidth="1"/>
    <col min="4" max="4" width="46.8515625" style="5" customWidth="1"/>
    <col min="5" max="5" width="36.140625" style="5" customWidth="1"/>
    <col min="6" max="6" width="14.57421875" style="5" customWidth="1"/>
    <col min="7" max="7" width="14.7109375" style="5" customWidth="1"/>
    <col min="8" max="8" width="14.28125" style="5" customWidth="1"/>
    <col min="9" max="9" width="13.7109375" style="5" customWidth="1"/>
    <col min="10" max="10" width="40.140625" style="5" customWidth="1"/>
    <col min="11" max="11" width="11.00390625" style="5" bestFit="1" customWidth="1"/>
    <col min="12" max="16384" width="9.140625" style="5" customWidth="1"/>
  </cols>
  <sheetData>
    <row r="1" spans="8:10" ht="18.75">
      <c r="H1" s="74" t="s">
        <v>12</v>
      </c>
      <c r="I1" s="74"/>
      <c r="J1" s="74"/>
    </row>
    <row r="2" spans="8:10" ht="18.75" customHeight="1">
      <c r="H2" s="75" t="s">
        <v>118</v>
      </c>
      <c r="I2" s="75"/>
      <c r="J2" s="75"/>
    </row>
    <row r="3" spans="9:10" ht="18.75">
      <c r="I3" s="6"/>
      <c r="J3" s="6"/>
    </row>
    <row r="4" spans="3:10" ht="18.75">
      <c r="C4" s="72" t="s">
        <v>5</v>
      </c>
      <c r="D4" s="72"/>
      <c r="E4" s="72"/>
      <c r="F4" s="72"/>
      <c r="G4" s="72"/>
      <c r="H4" s="72"/>
      <c r="I4" s="72"/>
      <c r="J4" s="72"/>
    </row>
    <row r="5" spans="3:10" ht="18.75">
      <c r="C5" s="73" t="s">
        <v>44</v>
      </c>
      <c r="D5" s="73"/>
      <c r="E5" s="73"/>
      <c r="F5" s="73"/>
      <c r="G5" s="73"/>
      <c r="H5" s="73"/>
      <c r="I5" s="73"/>
      <c r="J5" s="73"/>
    </row>
    <row r="6" ht="19.5" thickBot="1">
      <c r="H6" s="7"/>
    </row>
    <row r="7" spans="2:10" ht="32.25" customHeight="1" thickBot="1">
      <c r="B7" s="64" t="s">
        <v>7</v>
      </c>
      <c r="C7" s="64" t="s">
        <v>111</v>
      </c>
      <c r="D7" s="64" t="s">
        <v>24</v>
      </c>
      <c r="E7" s="64" t="s">
        <v>6</v>
      </c>
      <c r="F7" s="64" t="s">
        <v>0</v>
      </c>
      <c r="G7" s="77" t="s">
        <v>22</v>
      </c>
      <c r="H7" s="78"/>
      <c r="I7" s="78"/>
      <c r="J7" s="64" t="s">
        <v>1</v>
      </c>
    </row>
    <row r="8" spans="2:10" ht="31.5" customHeight="1" thickBot="1">
      <c r="B8" s="76"/>
      <c r="C8" s="76"/>
      <c r="D8" s="76"/>
      <c r="E8" s="76"/>
      <c r="F8" s="76"/>
      <c r="G8" s="79" t="s">
        <v>58</v>
      </c>
      <c r="H8" s="80"/>
      <c r="I8" s="80"/>
      <c r="J8" s="76"/>
    </row>
    <row r="9" spans="2:10" ht="19.5" thickBot="1">
      <c r="B9" s="76"/>
      <c r="C9" s="76"/>
      <c r="D9" s="76"/>
      <c r="E9" s="76"/>
      <c r="F9" s="76"/>
      <c r="G9" s="64" t="s">
        <v>2</v>
      </c>
      <c r="H9" s="77" t="s">
        <v>3</v>
      </c>
      <c r="I9" s="78"/>
      <c r="J9" s="76"/>
    </row>
    <row r="10" spans="2:10" ht="53.25" customHeight="1" thickBot="1">
      <c r="B10" s="65"/>
      <c r="C10" s="65"/>
      <c r="D10" s="65"/>
      <c r="E10" s="65"/>
      <c r="F10" s="65"/>
      <c r="G10" s="65"/>
      <c r="H10" s="8" t="s">
        <v>14</v>
      </c>
      <c r="I10" s="9" t="s">
        <v>15</v>
      </c>
      <c r="J10" s="65"/>
    </row>
    <row r="11" spans="2:10" ht="19.5" thickBot="1">
      <c r="B11" s="10">
        <v>1</v>
      </c>
      <c r="C11" s="11">
        <v>2</v>
      </c>
      <c r="D11" s="11">
        <v>3</v>
      </c>
      <c r="E11" s="11">
        <v>4</v>
      </c>
      <c r="F11" s="11">
        <v>5</v>
      </c>
      <c r="G11" s="12">
        <v>6</v>
      </c>
      <c r="H11" s="13">
        <v>7</v>
      </c>
      <c r="I11" s="13">
        <v>8</v>
      </c>
      <c r="J11" s="10">
        <v>9</v>
      </c>
    </row>
    <row r="12" spans="2:10" ht="27" customHeight="1" thickBot="1">
      <c r="B12" s="61" t="s">
        <v>65</v>
      </c>
      <c r="C12" s="62"/>
      <c r="D12" s="62"/>
      <c r="E12" s="62"/>
      <c r="F12" s="62"/>
      <c r="G12" s="62"/>
      <c r="H12" s="62"/>
      <c r="I12" s="62"/>
      <c r="J12" s="63"/>
    </row>
    <row r="13" spans="2:12" ht="104.25" customHeight="1" thickBot="1">
      <c r="B13" s="14">
        <v>1</v>
      </c>
      <c r="C13" s="15" t="s">
        <v>105</v>
      </c>
      <c r="D13" s="14" t="s">
        <v>112</v>
      </c>
      <c r="E13" s="14" t="s">
        <v>89</v>
      </c>
      <c r="F13" s="16" t="s">
        <v>8</v>
      </c>
      <c r="G13" s="17">
        <f>H13</f>
        <v>1046.65</v>
      </c>
      <c r="H13" s="17">
        <f>605.554+209.769+231.327</f>
        <v>1046.65</v>
      </c>
      <c r="I13" s="18"/>
      <c r="J13" s="1" t="s">
        <v>9</v>
      </c>
      <c r="L13" s="19"/>
    </row>
    <row r="14" spans="2:12" ht="38.25" thickBot="1">
      <c r="B14" s="14">
        <v>2</v>
      </c>
      <c r="C14" s="15" t="s">
        <v>90</v>
      </c>
      <c r="D14" s="14" t="s">
        <v>66</v>
      </c>
      <c r="E14" s="14" t="s">
        <v>19</v>
      </c>
      <c r="F14" s="16" t="s">
        <v>8</v>
      </c>
      <c r="G14" s="17">
        <f>H14</f>
        <v>0.394</v>
      </c>
      <c r="H14" s="17">
        <v>0.394</v>
      </c>
      <c r="I14" s="18"/>
      <c r="J14" s="1" t="s">
        <v>60</v>
      </c>
      <c r="L14" s="19"/>
    </row>
    <row r="15" spans="2:12" ht="57" thickBot="1">
      <c r="B15" s="14">
        <v>3</v>
      </c>
      <c r="C15" s="1" t="s">
        <v>63</v>
      </c>
      <c r="D15" s="14" t="s">
        <v>113</v>
      </c>
      <c r="E15" s="14" t="s">
        <v>89</v>
      </c>
      <c r="F15" s="16" t="s">
        <v>8</v>
      </c>
      <c r="G15" s="17">
        <f>H15</f>
        <v>184.59</v>
      </c>
      <c r="H15" s="17">
        <f>143.59+41</f>
        <v>184.59</v>
      </c>
      <c r="I15" s="18"/>
      <c r="J15" s="1" t="s">
        <v>10</v>
      </c>
      <c r="L15" s="19"/>
    </row>
    <row r="16" spans="2:12" ht="102" customHeight="1" thickBot="1">
      <c r="B16" s="14">
        <v>4</v>
      </c>
      <c r="C16" s="1" t="s">
        <v>104</v>
      </c>
      <c r="D16" s="14" t="s">
        <v>113</v>
      </c>
      <c r="E16" s="14" t="s">
        <v>89</v>
      </c>
      <c r="F16" s="16" t="s">
        <v>8</v>
      </c>
      <c r="G16" s="17">
        <f>H16</f>
        <v>1573.5349999999999</v>
      </c>
      <c r="H16" s="17">
        <f>1511.85+111.685-48-2</f>
        <v>1573.5349999999999</v>
      </c>
      <c r="I16" s="18"/>
      <c r="J16" s="1" t="s">
        <v>59</v>
      </c>
      <c r="L16" s="19"/>
    </row>
    <row r="17" spans="2:12" ht="57" thickBot="1">
      <c r="B17" s="20">
        <v>5</v>
      </c>
      <c r="C17" s="3" t="s">
        <v>64</v>
      </c>
      <c r="D17" s="20" t="s">
        <v>113</v>
      </c>
      <c r="E17" s="20" t="s">
        <v>89</v>
      </c>
      <c r="F17" s="16" t="s">
        <v>8</v>
      </c>
      <c r="G17" s="17">
        <f>H17</f>
        <v>791.279</v>
      </c>
      <c r="H17" s="17">
        <f>831.279-40</f>
        <v>791.279</v>
      </c>
      <c r="I17" s="18"/>
      <c r="J17" s="3" t="s">
        <v>10</v>
      </c>
      <c r="L17" s="19"/>
    </row>
    <row r="18" spans="2:12" ht="18.75">
      <c r="B18" s="64">
        <v>6</v>
      </c>
      <c r="C18" s="66" t="s">
        <v>18</v>
      </c>
      <c r="D18" s="64" t="s">
        <v>25</v>
      </c>
      <c r="E18" s="64" t="s">
        <v>114</v>
      </c>
      <c r="F18" s="64" t="s">
        <v>8</v>
      </c>
      <c r="G18" s="68">
        <f>H18</f>
        <v>5.84</v>
      </c>
      <c r="H18" s="68">
        <v>5.84</v>
      </c>
      <c r="I18" s="70"/>
      <c r="J18" s="66" t="s">
        <v>13</v>
      </c>
      <c r="L18" s="19"/>
    </row>
    <row r="19" spans="2:12" ht="58.5" customHeight="1" thickBot="1">
      <c r="B19" s="65"/>
      <c r="C19" s="67"/>
      <c r="D19" s="65"/>
      <c r="E19" s="65"/>
      <c r="F19" s="65"/>
      <c r="G19" s="69"/>
      <c r="H19" s="69"/>
      <c r="I19" s="71"/>
      <c r="J19" s="67"/>
      <c r="L19" s="19"/>
    </row>
    <row r="20" spans="2:12" ht="75.75" thickBot="1">
      <c r="B20" s="21">
        <v>7</v>
      </c>
      <c r="C20" s="15" t="s">
        <v>67</v>
      </c>
      <c r="D20" s="14" t="s">
        <v>26</v>
      </c>
      <c r="E20" s="14" t="s">
        <v>21</v>
      </c>
      <c r="F20" s="14" t="s">
        <v>8</v>
      </c>
      <c r="G20" s="2">
        <f>H20</f>
        <v>52.05</v>
      </c>
      <c r="H20" s="2">
        <v>52.05</v>
      </c>
      <c r="I20" s="22"/>
      <c r="J20" s="23" t="s">
        <v>68</v>
      </c>
      <c r="L20" s="19"/>
    </row>
    <row r="21" spans="2:12" ht="57" thickBot="1">
      <c r="B21" s="20">
        <v>8</v>
      </c>
      <c r="C21" s="57" t="s">
        <v>69</v>
      </c>
      <c r="D21" s="20" t="s">
        <v>25</v>
      </c>
      <c r="E21" s="20" t="s">
        <v>19</v>
      </c>
      <c r="F21" s="24" t="s">
        <v>8</v>
      </c>
      <c r="G21" s="25">
        <f>H21</f>
        <v>29.224</v>
      </c>
      <c r="H21" s="26">
        <v>29.224</v>
      </c>
      <c r="I21" s="18"/>
      <c r="J21" s="27" t="s">
        <v>115</v>
      </c>
      <c r="L21" s="19"/>
    </row>
    <row r="22" spans="2:12" s="29" customFormat="1" ht="32.25" customHeight="1" thickBot="1">
      <c r="B22" s="58" t="s">
        <v>97</v>
      </c>
      <c r="C22" s="59"/>
      <c r="D22" s="59"/>
      <c r="E22" s="59"/>
      <c r="F22" s="60"/>
      <c r="G22" s="30">
        <f>SUM(G13:G21)</f>
        <v>3683.5620000000004</v>
      </c>
      <c r="H22" s="30">
        <f>SUM(H13:H21)</f>
        <v>3683.5620000000004</v>
      </c>
      <c r="I22" s="31">
        <f>SUM(I13:I21)</f>
        <v>0</v>
      </c>
      <c r="J22" s="32"/>
      <c r="L22" s="33"/>
    </row>
    <row r="23" spans="2:12" ht="33.75" customHeight="1" thickBot="1">
      <c r="B23" s="61" t="s">
        <v>96</v>
      </c>
      <c r="C23" s="62"/>
      <c r="D23" s="62"/>
      <c r="E23" s="62"/>
      <c r="F23" s="62"/>
      <c r="G23" s="62"/>
      <c r="H23" s="62"/>
      <c r="I23" s="62"/>
      <c r="J23" s="63"/>
      <c r="L23" s="19"/>
    </row>
    <row r="24" spans="2:12" ht="57" thickBot="1">
      <c r="B24" s="14">
        <v>1</v>
      </c>
      <c r="C24" s="15" t="s">
        <v>70</v>
      </c>
      <c r="D24" s="14" t="s">
        <v>25</v>
      </c>
      <c r="E24" s="14" t="s">
        <v>19</v>
      </c>
      <c r="F24" s="20" t="s">
        <v>8</v>
      </c>
      <c r="G24" s="17">
        <f>H24</f>
        <v>39.5</v>
      </c>
      <c r="H24" s="17">
        <f>63.9-24.4</f>
        <v>39.5</v>
      </c>
      <c r="I24" s="34"/>
      <c r="J24" s="15" t="s">
        <v>71</v>
      </c>
      <c r="L24" s="19"/>
    </row>
    <row r="25" spans="2:12" ht="103.5" customHeight="1" thickBot="1">
      <c r="B25" s="20">
        <v>2</v>
      </c>
      <c r="C25" s="23" t="s">
        <v>72</v>
      </c>
      <c r="D25" s="20" t="s">
        <v>25</v>
      </c>
      <c r="E25" s="20" t="s">
        <v>21</v>
      </c>
      <c r="F25" s="20" t="s">
        <v>8</v>
      </c>
      <c r="G25" s="17">
        <f>H25</f>
        <v>5</v>
      </c>
      <c r="H25" s="17">
        <v>5</v>
      </c>
      <c r="I25" s="34"/>
      <c r="J25" s="15" t="s">
        <v>73</v>
      </c>
      <c r="L25" s="19"/>
    </row>
    <row r="26" spans="2:12" s="29" customFormat="1" ht="31.5" customHeight="1" thickBot="1">
      <c r="B26" s="58" t="s">
        <v>95</v>
      </c>
      <c r="C26" s="59"/>
      <c r="D26" s="59"/>
      <c r="E26" s="59"/>
      <c r="F26" s="60"/>
      <c r="G26" s="35">
        <f>SUM(G24:G25)</f>
        <v>44.5</v>
      </c>
      <c r="H26" s="35">
        <f>SUM(H24:H25)</f>
        <v>44.5</v>
      </c>
      <c r="I26" s="36">
        <f>SUM(I24:I24)</f>
        <v>0</v>
      </c>
      <c r="J26" s="37"/>
      <c r="L26" s="19"/>
    </row>
    <row r="27" spans="2:12" ht="32.25" customHeight="1" thickBot="1">
      <c r="B27" s="61" t="s">
        <v>98</v>
      </c>
      <c r="C27" s="62"/>
      <c r="D27" s="62"/>
      <c r="E27" s="62"/>
      <c r="F27" s="62"/>
      <c r="G27" s="62"/>
      <c r="H27" s="62"/>
      <c r="I27" s="62"/>
      <c r="J27" s="63"/>
      <c r="L27" s="19"/>
    </row>
    <row r="28" spans="2:12" ht="57" thickBot="1">
      <c r="B28" s="14">
        <v>1</v>
      </c>
      <c r="C28" s="15" t="s">
        <v>11</v>
      </c>
      <c r="D28" s="14" t="s">
        <v>25</v>
      </c>
      <c r="E28" s="14" t="s">
        <v>89</v>
      </c>
      <c r="F28" s="16" t="s">
        <v>8</v>
      </c>
      <c r="G28" s="17">
        <f aca="true" t="shared" si="0" ref="G28:G49">H28+I28</f>
        <v>164.239</v>
      </c>
      <c r="H28" s="38">
        <v>164.239</v>
      </c>
      <c r="I28" s="18"/>
      <c r="J28" s="1" t="s">
        <v>55</v>
      </c>
      <c r="L28" s="19"/>
    </row>
    <row r="29" spans="2:12" ht="57" thickBot="1">
      <c r="B29" s="20">
        <v>2</v>
      </c>
      <c r="C29" s="23" t="s">
        <v>17</v>
      </c>
      <c r="D29" s="20" t="s">
        <v>25</v>
      </c>
      <c r="E29" s="20" t="s">
        <v>16</v>
      </c>
      <c r="F29" s="16" t="s">
        <v>8</v>
      </c>
      <c r="G29" s="17">
        <f t="shared" si="0"/>
        <v>198.97</v>
      </c>
      <c r="H29" s="38">
        <f>198.97</f>
        <v>198.97</v>
      </c>
      <c r="I29" s="18"/>
      <c r="J29" s="3" t="s">
        <v>56</v>
      </c>
      <c r="L29" s="19"/>
    </row>
    <row r="30" spans="2:12" ht="75.75" thickBot="1">
      <c r="B30" s="14">
        <v>3</v>
      </c>
      <c r="C30" s="39" t="s">
        <v>29</v>
      </c>
      <c r="D30" s="14" t="s">
        <v>25</v>
      </c>
      <c r="E30" s="14" t="s">
        <v>16</v>
      </c>
      <c r="F30" s="14" t="s">
        <v>8</v>
      </c>
      <c r="G30" s="2">
        <f t="shared" si="0"/>
        <v>49.95</v>
      </c>
      <c r="H30" s="56">
        <v>49.95</v>
      </c>
      <c r="I30" s="22"/>
      <c r="J30" s="15" t="s">
        <v>56</v>
      </c>
      <c r="L30" s="19"/>
    </row>
    <row r="31" spans="2:12" ht="57" thickBot="1">
      <c r="B31" s="20">
        <v>4</v>
      </c>
      <c r="C31" s="23" t="s">
        <v>20</v>
      </c>
      <c r="D31" s="20" t="s">
        <v>25</v>
      </c>
      <c r="E31" s="20" t="s">
        <v>21</v>
      </c>
      <c r="F31" s="16" t="s">
        <v>8</v>
      </c>
      <c r="G31" s="17">
        <f t="shared" si="0"/>
        <v>50</v>
      </c>
      <c r="H31" s="17">
        <v>50</v>
      </c>
      <c r="I31" s="18"/>
      <c r="J31" s="3" t="s">
        <v>56</v>
      </c>
      <c r="L31" s="19"/>
    </row>
    <row r="32" spans="2:12" ht="57" thickBot="1">
      <c r="B32" s="14">
        <v>5</v>
      </c>
      <c r="C32" s="15" t="s">
        <v>28</v>
      </c>
      <c r="D32" s="14" t="s">
        <v>25</v>
      </c>
      <c r="E32" s="14" t="s">
        <v>21</v>
      </c>
      <c r="F32" s="16" t="s">
        <v>8</v>
      </c>
      <c r="G32" s="17">
        <f t="shared" si="0"/>
        <v>50</v>
      </c>
      <c r="H32" s="17">
        <v>50</v>
      </c>
      <c r="I32" s="18"/>
      <c r="J32" s="1" t="s">
        <v>56</v>
      </c>
      <c r="L32" s="19"/>
    </row>
    <row r="33" spans="2:12" ht="57" thickBot="1">
      <c r="B33" s="14">
        <v>6</v>
      </c>
      <c r="C33" s="15" t="s">
        <v>30</v>
      </c>
      <c r="D33" s="14" t="s">
        <v>25</v>
      </c>
      <c r="E33" s="14" t="s">
        <v>21</v>
      </c>
      <c r="F33" s="16" t="s">
        <v>8</v>
      </c>
      <c r="G33" s="17">
        <f t="shared" si="0"/>
        <v>50</v>
      </c>
      <c r="H33" s="17">
        <v>50</v>
      </c>
      <c r="I33" s="18"/>
      <c r="J33" s="1" t="s">
        <v>56</v>
      </c>
      <c r="L33" s="19"/>
    </row>
    <row r="34" spans="2:12" ht="57" thickBot="1">
      <c r="B34" s="14">
        <v>7</v>
      </c>
      <c r="C34" s="15" t="s">
        <v>31</v>
      </c>
      <c r="D34" s="14" t="s">
        <v>25</v>
      </c>
      <c r="E34" s="14" t="s">
        <v>21</v>
      </c>
      <c r="F34" s="16" t="s">
        <v>8</v>
      </c>
      <c r="G34" s="17">
        <f t="shared" si="0"/>
        <v>50</v>
      </c>
      <c r="H34" s="17">
        <v>50</v>
      </c>
      <c r="I34" s="18"/>
      <c r="J34" s="1" t="s">
        <v>56</v>
      </c>
      <c r="L34" s="19"/>
    </row>
    <row r="35" spans="2:12" ht="57" thickBot="1">
      <c r="B35" s="14">
        <v>8</v>
      </c>
      <c r="C35" s="15" t="s">
        <v>32</v>
      </c>
      <c r="D35" s="14" t="s">
        <v>25</v>
      </c>
      <c r="E35" s="14" t="s">
        <v>21</v>
      </c>
      <c r="F35" s="16" t="s">
        <v>8</v>
      </c>
      <c r="G35" s="17">
        <f t="shared" si="0"/>
        <v>50</v>
      </c>
      <c r="H35" s="17">
        <v>50</v>
      </c>
      <c r="I35" s="18"/>
      <c r="J35" s="1" t="s">
        <v>56</v>
      </c>
      <c r="L35" s="19"/>
    </row>
    <row r="36" spans="2:12" ht="57" thickBot="1">
      <c r="B36" s="14">
        <v>9</v>
      </c>
      <c r="C36" s="15" t="s">
        <v>33</v>
      </c>
      <c r="D36" s="14" t="s">
        <v>25</v>
      </c>
      <c r="E36" s="14" t="s">
        <v>21</v>
      </c>
      <c r="F36" s="16" t="s">
        <v>8</v>
      </c>
      <c r="G36" s="17">
        <f t="shared" si="0"/>
        <v>50</v>
      </c>
      <c r="H36" s="17">
        <v>50</v>
      </c>
      <c r="I36" s="18"/>
      <c r="J36" s="1" t="s">
        <v>56</v>
      </c>
      <c r="L36" s="19"/>
    </row>
    <row r="37" spans="2:12" ht="75.75" thickBot="1">
      <c r="B37" s="14">
        <v>10</v>
      </c>
      <c r="C37" s="15" t="s">
        <v>34</v>
      </c>
      <c r="D37" s="14" t="s">
        <v>25</v>
      </c>
      <c r="E37" s="14" t="s">
        <v>23</v>
      </c>
      <c r="F37" s="16" t="s">
        <v>8</v>
      </c>
      <c r="G37" s="17">
        <f t="shared" si="0"/>
        <v>40.872</v>
      </c>
      <c r="H37" s="17">
        <v>40.872</v>
      </c>
      <c r="I37" s="18"/>
      <c r="J37" s="1" t="s">
        <v>56</v>
      </c>
      <c r="L37" s="19"/>
    </row>
    <row r="38" spans="2:12" ht="75.75" thickBot="1">
      <c r="B38" s="14">
        <v>11</v>
      </c>
      <c r="C38" s="15" t="s">
        <v>35</v>
      </c>
      <c r="D38" s="14" t="s">
        <v>25</v>
      </c>
      <c r="E38" s="14" t="s">
        <v>23</v>
      </c>
      <c r="F38" s="16" t="s">
        <v>8</v>
      </c>
      <c r="G38" s="17">
        <f t="shared" si="0"/>
        <v>49.409</v>
      </c>
      <c r="H38" s="17">
        <v>49.409</v>
      </c>
      <c r="I38" s="18"/>
      <c r="J38" s="1" t="s">
        <v>56</v>
      </c>
      <c r="L38" s="19"/>
    </row>
    <row r="39" spans="2:12" ht="75.75" thickBot="1">
      <c r="B39" s="20">
        <v>12</v>
      </c>
      <c r="C39" s="23" t="s">
        <v>36</v>
      </c>
      <c r="D39" s="20" t="s">
        <v>25</v>
      </c>
      <c r="E39" s="20" t="s">
        <v>23</v>
      </c>
      <c r="F39" s="16" t="s">
        <v>8</v>
      </c>
      <c r="G39" s="17">
        <f t="shared" si="0"/>
        <v>49.902</v>
      </c>
      <c r="H39" s="17">
        <v>49.902</v>
      </c>
      <c r="I39" s="18"/>
      <c r="J39" s="3" t="s">
        <v>56</v>
      </c>
      <c r="L39" s="19"/>
    </row>
    <row r="40" spans="2:12" ht="75.75" thickBot="1">
      <c r="B40" s="20">
        <v>13</v>
      </c>
      <c r="C40" s="23" t="s">
        <v>37</v>
      </c>
      <c r="D40" s="20" t="s">
        <v>25</v>
      </c>
      <c r="E40" s="20" t="s">
        <v>23</v>
      </c>
      <c r="F40" s="16" t="s">
        <v>8</v>
      </c>
      <c r="G40" s="17">
        <f t="shared" si="0"/>
        <v>49.762</v>
      </c>
      <c r="H40" s="17">
        <v>49.762</v>
      </c>
      <c r="I40" s="18"/>
      <c r="J40" s="3" t="s">
        <v>56</v>
      </c>
      <c r="L40" s="19"/>
    </row>
    <row r="41" spans="2:12" ht="75.75" thickBot="1">
      <c r="B41" s="20">
        <v>14</v>
      </c>
      <c r="C41" s="23" t="s">
        <v>38</v>
      </c>
      <c r="D41" s="20" t="s">
        <v>25</v>
      </c>
      <c r="E41" s="20" t="s">
        <v>23</v>
      </c>
      <c r="F41" s="16" t="s">
        <v>8</v>
      </c>
      <c r="G41" s="17">
        <f t="shared" si="0"/>
        <v>49.691</v>
      </c>
      <c r="H41" s="17">
        <v>49.691</v>
      </c>
      <c r="I41" s="18"/>
      <c r="J41" s="3" t="s">
        <v>56</v>
      </c>
      <c r="L41" s="19"/>
    </row>
    <row r="42" spans="2:12" ht="75.75" thickBot="1">
      <c r="B42" s="20">
        <v>15</v>
      </c>
      <c r="C42" s="23" t="s">
        <v>39</v>
      </c>
      <c r="D42" s="20" t="s">
        <v>25</v>
      </c>
      <c r="E42" s="20" t="s">
        <v>23</v>
      </c>
      <c r="F42" s="16" t="s">
        <v>8</v>
      </c>
      <c r="G42" s="17">
        <f t="shared" si="0"/>
        <v>49.972</v>
      </c>
      <c r="H42" s="17">
        <v>49.972</v>
      </c>
      <c r="I42" s="18"/>
      <c r="J42" s="3" t="s">
        <v>56</v>
      </c>
      <c r="L42" s="19"/>
    </row>
    <row r="43" spans="2:12" ht="75.75" thickBot="1">
      <c r="B43" s="14">
        <v>16</v>
      </c>
      <c r="C43" s="15" t="s">
        <v>40</v>
      </c>
      <c r="D43" s="14" t="s">
        <v>25</v>
      </c>
      <c r="E43" s="14" t="s">
        <v>23</v>
      </c>
      <c r="F43" s="16" t="s">
        <v>8</v>
      </c>
      <c r="G43" s="17">
        <f t="shared" si="0"/>
        <v>49.342</v>
      </c>
      <c r="H43" s="17">
        <v>49.342</v>
      </c>
      <c r="I43" s="18"/>
      <c r="J43" s="1" t="s">
        <v>56</v>
      </c>
      <c r="L43" s="19"/>
    </row>
    <row r="44" spans="2:12" ht="75.75" thickBot="1">
      <c r="B44" s="14">
        <v>17</v>
      </c>
      <c r="C44" s="15" t="s">
        <v>41</v>
      </c>
      <c r="D44" s="14" t="s">
        <v>25</v>
      </c>
      <c r="E44" s="14" t="s">
        <v>23</v>
      </c>
      <c r="F44" s="16" t="s">
        <v>8</v>
      </c>
      <c r="G44" s="17">
        <f t="shared" si="0"/>
        <v>49.832</v>
      </c>
      <c r="H44" s="17">
        <v>49.832</v>
      </c>
      <c r="I44" s="18"/>
      <c r="J44" s="1" t="s">
        <v>56</v>
      </c>
      <c r="L44" s="19"/>
    </row>
    <row r="45" spans="2:12" ht="57" thickBot="1">
      <c r="B45" s="14">
        <v>18</v>
      </c>
      <c r="C45" s="15" t="s">
        <v>46</v>
      </c>
      <c r="D45" s="14" t="s">
        <v>25</v>
      </c>
      <c r="E45" s="14" t="s">
        <v>19</v>
      </c>
      <c r="F45" s="16" t="s">
        <v>8</v>
      </c>
      <c r="G45" s="17">
        <f t="shared" si="0"/>
        <v>99.43</v>
      </c>
      <c r="H45" s="17">
        <v>99.43</v>
      </c>
      <c r="I45" s="18"/>
      <c r="J45" s="1" t="s">
        <v>56</v>
      </c>
      <c r="L45" s="19"/>
    </row>
    <row r="46" spans="2:12" ht="57" thickBot="1">
      <c r="B46" s="14">
        <v>19</v>
      </c>
      <c r="C46" s="15" t="s">
        <v>45</v>
      </c>
      <c r="D46" s="14" t="s">
        <v>25</v>
      </c>
      <c r="E46" s="14" t="s">
        <v>19</v>
      </c>
      <c r="F46" s="16" t="s">
        <v>8</v>
      </c>
      <c r="G46" s="17">
        <f t="shared" si="0"/>
        <v>149.4</v>
      </c>
      <c r="H46" s="17">
        <v>149.4</v>
      </c>
      <c r="I46" s="18"/>
      <c r="J46" s="1" t="s">
        <v>56</v>
      </c>
      <c r="L46" s="19"/>
    </row>
    <row r="47" spans="2:12" ht="57" thickBot="1">
      <c r="B47" s="14">
        <v>20</v>
      </c>
      <c r="C47" s="15" t="s">
        <v>47</v>
      </c>
      <c r="D47" s="14" t="s">
        <v>25</v>
      </c>
      <c r="E47" s="14" t="s">
        <v>23</v>
      </c>
      <c r="F47" s="16" t="s">
        <v>8</v>
      </c>
      <c r="G47" s="17">
        <f t="shared" si="0"/>
        <v>49.62</v>
      </c>
      <c r="H47" s="17">
        <v>49.62</v>
      </c>
      <c r="I47" s="18"/>
      <c r="J47" s="1" t="s">
        <v>56</v>
      </c>
      <c r="L47" s="19"/>
    </row>
    <row r="48" spans="2:12" ht="57" thickBot="1">
      <c r="B48" s="14">
        <v>21</v>
      </c>
      <c r="C48" s="15" t="s">
        <v>42</v>
      </c>
      <c r="D48" s="14" t="s">
        <v>25</v>
      </c>
      <c r="E48" s="14" t="s">
        <v>23</v>
      </c>
      <c r="F48" s="16" t="s">
        <v>8</v>
      </c>
      <c r="G48" s="17">
        <f t="shared" si="0"/>
        <v>49.62</v>
      </c>
      <c r="H48" s="17">
        <v>49.62</v>
      </c>
      <c r="I48" s="18"/>
      <c r="J48" s="1" t="s">
        <v>56</v>
      </c>
      <c r="L48" s="19"/>
    </row>
    <row r="49" spans="2:12" s="40" customFormat="1" ht="75.75" thickBot="1">
      <c r="B49" s="20">
        <v>22</v>
      </c>
      <c r="C49" s="41" t="s">
        <v>43</v>
      </c>
      <c r="D49" s="20" t="s">
        <v>25</v>
      </c>
      <c r="E49" s="20" t="s">
        <v>21</v>
      </c>
      <c r="F49" s="16" t="s">
        <v>8</v>
      </c>
      <c r="G49" s="17">
        <f t="shared" si="0"/>
        <v>55.922</v>
      </c>
      <c r="H49" s="17">
        <v>55.922</v>
      </c>
      <c r="I49" s="18"/>
      <c r="J49" s="3" t="s">
        <v>57</v>
      </c>
      <c r="L49" s="42"/>
    </row>
    <row r="50" spans="2:12" s="29" customFormat="1" ht="33" customHeight="1" thickBot="1">
      <c r="B50" s="58" t="s">
        <v>94</v>
      </c>
      <c r="C50" s="59"/>
      <c r="D50" s="59"/>
      <c r="E50" s="59"/>
      <c r="F50" s="60"/>
      <c r="G50" s="30">
        <f>SUM(G28:G49)</f>
        <v>1505.9330000000002</v>
      </c>
      <c r="H50" s="30">
        <f>SUM(H28:H49)</f>
        <v>1505.9330000000002</v>
      </c>
      <c r="I50" s="31">
        <f>SUM(I28:I49)</f>
        <v>0</v>
      </c>
      <c r="J50" s="32"/>
      <c r="L50" s="19"/>
    </row>
    <row r="51" spans="2:12" ht="38.25" customHeight="1" thickBot="1">
      <c r="B51" s="61" t="s">
        <v>99</v>
      </c>
      <c r="C51" s="62"/>
      <c r="D51" s="62"/>
      <c r="E51" s="62"/>
      <c r="F51" s="62"/>
      <c r="G51" s="62"/>
      <c r="H51" s="62"/>
      <c r="I51" s="62"/>
      <c r="J51" s="63"/>
      <c r="L51" s="19"/>
    </row>
    <row r="52" spans="2:12" ht="57" thickBot="1">
      <c r="B52" s="20">
        <v>1</v>
      </c>
      <c r="C52" s="23" t="s">
        <v>74</v>
      </c>
      <c r="D52" s="20" t="s">
        <v>25</v>
      </c>
      <c r="E52" s="20" t="s">
        <v>116</v>
      </c>
      <c r="F52" s="20" t="s">
        <v>8</v>
      </c>
      <c r="G52" s="17">
        <f>H52</f>
        <v>45.29</v>
      </c>
      <c r="H52" s="17">
        <v>45.29</v>
      </c>
      <c r="I52" s="18"/>
      <c r="J52" s="23" t="s">
        <v>10</v>
      </c>
      <c r="L52" s="19"/>
    </row>
    <row r="53" spans="2:12" ht="57" thickBot="1">
      <c r="B53" s="20">
        <v>2</v>
      </c>
      <c r="C53" s="27" t="s">
        <v>75</v>
      </c>
      <c r="D53" s="9" t="s">
        <v>25</v>
      </c>
      <c r="E53" s="9" t="s">
        <v>23</v>
      </c>
      <c r="F53" s="9" t="s">
        <v>8</v>
      </c>
      <c r="G53" s="4">
        <f>H53</f>
        <v>40</v>
      </c>
      <c r="H53" s="4">
        <v>40</v>
      </c>
      <c r="I53" s="28"/>
      <c r="J53" s="27" t="s">
        <v>10</v>
      </c>
      <c r="L53" s="19"/>
    </row>
    <row r="54" spans="2:12" s="29" customFormat="1" ht="33" customHeight="1" thickBot="1">
      <c r="B54" s="58" t="s">
        <v>93</v>
      </c>
      <c r="C54" s="59"/>
      <c r="D54" s="59"/>
      <c r="E54" s="59"/>
      <c r="F54" s="60"/>
      <c r="G54" s="30">
        <f>SUM(G52:G53)</f>
        <v>85.28999999999999</v>
      </c>
      <c r="H54" s="30">
        <f>SUM(H52:H53)</f>
        <v>85.28999999999999</v>
      </c>
      <c r="I54" s="31">
        <f>SUM(I52:I52)</f>
        <v>0</v>
      </c>
      <c r="J54" s="32"/>
      <c r="L54" s="33"/>
    </row>
    <row r="55" spans="2:12" ht="38.25" customHeight="1" thickBot="1">
      <c r="B55" s="61" t="s">
        <v>100</v>
      </c>
      <c r="C55" s="62"/>
      <c r="D55" s="62"/>
      <c r="E55" s="62"/>
      <c r="F55" s="62"/>
      <c r="G55" s="62"/>
      <c r="H55" s="62"/>
      <c r="I55" s="62"/>
      <c r="J55" s="63"/>
      <c r="L55" s="19"/>
    </row>
    <row r="56" spans="2:12" ht="57" thickBot="1">
      <c r="B56" s="14">
        <v>1</v>
      </c>
      <c r="C56" s="15" t="s">
        <v>48</v>
      </c>
      <c r="D56" s="14" t="s">
        <v>25</v>
      </c>
      <c r="E56" s="14" t="s">
        <v>19</v>
      </c>
      <c r="F56" s="14" t="s">
        <v>8</v>
      </c>
      <c r="G56" s="17">
        <f>H56</f>
        <v>49.988</v>
      </c>
      <c r="H56" s="17">
        <v>49.988</v>
      </c>
      <c r="I56" s="25"/>
      <c r="J56" s="15" t="s">
        <v>10</v>
      </c>
      <c r="L56" s="19"/>
    </row>
    <row r="57" spans="2:12" ht="57" thickBot="1">
      <c r="B57" s="14">
        <v>2</v>
      </c>
      <c r="C57" s="15" t="s">
        <v>49</v>
      </c>
      <c r="D57" s="14" t="s">
        <v>25</v>
      </c>
      <c r="E57" s="14" t="s">
        <v>19</v>
      </c>
      <c r="F57" s="14" t="s">
        <v>8</v>
      </c>
      <c r="G57" s="17">
        <f>H57</f>
        <v>49.988</v>
      </c>
      <c r="H57" s="17">
        <v>49.988</v>
      </c>
      <c r="I57" s="25"/>
      <c r="J57" s="15" t="s">
        <v>10</v>
      </c>
      <c r="L57" s="19"/>
    </row>
    <row r="58" spans="2:12" ht="57" thickBot="1">
      <c r="B58" s="14">
        <v>3</v>
      </c>
      <c r="C58" s="15" t="s">
        <v>50</v>
      </c>
      <c r="D58" s="14" t="s">
        <v>25</v>
      </c>
      <c r="E58" s="14" t="s">
        <v>19</v>
      </c>
      <c r="F58" s="14" t="s">
        <v>8</v>
      </c>
      <c r="G58" s="17">
        <f>H58</f>
        <v>49.988</v>
      </c>
      <c r="H58" s="17">
        <v>49.988</v>
      </c>
      <c r="I58" s="25"/>
      <c r="J58" s="15" t="s">
        <v>10</v>
      </c>
      <c r="L58" s="19"/>
    </row>
    <row r="59" spans="2:12" ht="57" thickBot="1">
      <c r="B59" s="14">
        <v>4</v>
      </c>
      <c r="C59" s="15" t="s">
        <v>51</v>
      </c>
      <c r="D59" s="14" t="s">
        <v>25</v>
      </c>
      <c r="E59" s="14" t="s">
        <v>19</v>
      </c>
      <c r="F59" s="14" t="s">
        <v>8</v>
      </c>
      <c r="G59" s="17">
        <f>H59</f>
        <v>49.989</v>
      </c>
      <c r="H59" s="17">
        <v>49.989</v>
      </c>
      <c r="I59" s="25"/>
      <c r="J59" s="15" t="s">
        <v>10</v>
      </c>
      <c r="L59" s="19"/>
    </row>
    <row r="60" spans="2:12" ht="57" thickBot="1">
      <c r="B60" s="14">
        <v>5</v>
      </c>
      <c r="C60" s="15" t="s">
        <v>52</v>
      </c>
      <c r="D60" s="14" t="s">
        <v>25</v>
      </c>
      <c r="E60" s="14" t="s">
        <v>16</v>
      </c>
      <c r="F60" s="14" t="s">
        <v>8</v>
      </c>
      <c r="G60" s="43">
        <f>H60</f>
        <v>205.75</v>
      </c>
      <c r="H60" s="43">
        <v>205.75</v>
      </c>
      <c r="I60" s="2"/>
      <c r="J60" s="15" t="s">
        <v>10</v>
      </c>
      <c r="L60" s="19"/>
    </row>
    <row r="61" spans="1:35" s="46" customFormat="1" ht="57" thickBot="1">
      <c r="A61" s="44"/>
      <c r="B61" s="20">
        <v>6</v>
      </c>
      <c r="C61" s="23" t="s">
        <v>117</v>
      </c>
      <c r="D61" s="20" t="s">
        <v>27</v>
      </c>
      <c r="E61" s="20" t="s">
        <v>23</v>
      </c>
      <c r="F61" s="20" t="s">
        <v>8</v>
      </c>
      <c r="G61" s="25">
        <f>H61+I61</f>
        <v>38</v>
      </c>
      <c r="H61" s="25"/>
      <c r="I61" s="25">
        <v>38</v>
      </c>
      <c r="J61" s="23" t="s">
        <v>10</v>
      </c>
      <c r="K61" s="44"/>
      <c r="L61" s="45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2:12" s="44" customFormat="1" ht="75.75" thickBot="1">
      <c r="B62" s="20">
        <v>7</v>
      </c>
      <c r="C62" s="23" t="s">
        <v>76</v>
      </c>
      <c r="D62" s="20" t="s">
        <v>25</v>
      </c>
      <c r="E62" s="20" t="s">
        <v>23</v>
      </c>
      <c r="F62" s="20" t="s">
        <v>8</v>
      </c>
      <c r="G62" s="25">
        <f aca="true" t="shared" si="1" ref="G62:G67">H62+I62</f>
        <v>137.99</v>
      </c>
      <c r="H62" s="25"/>
      <c r="I62" s="25">
        <v>137.99</v>
      </c>
      <c r="J62" s="23" t="s">
        <v>10</v>
      </c>
      <c r="L62" s="45"/>
    </row>
    <row r="63" spans="2:12" s="44" customFormat="1" ht="57" thickBot="1">
      <c r="B63" s="20">
        <v>8</v>
      </c>
      <c r="C63" s="23" t="s">
        <v>77</v>
      </c>
      <c r="D63" s="20" t="s">
        <v>27</v>
      </c>
      <c r="E63" s="20" t="s">
        <v>23</v>
      </c>
      <c r="F63" s="20" t="s">
        <v>8</v>
      </c>
      <c r="G63" s="25">
        <f t="shared" si="1"/>
        <v>98.7756</v>
      </c>
      <c r="H63" s="25">
        <f>141.745-42.9694</f>
        <v>98.7756</v>
      </c>
      <c r="I63" s="25"/>
      <c r="J63" s="23" t="s">
        <v>10</v>
      </c>
      <c r="L63" s="45"/>
    </row>
    <row r="64" spans="2:12" s="44" customFormat="1" ht="57" thickBot="1">
      <c r="B64" s="20">
        <v>10</v>
      </c>
      <c r="C64" s="23" t="s">
        <v>78</v>
      </c>
      <c r="D64" s="20" t="s">
        <v>25</v>
      </c>
      <c r="E64" s="20" t="s">
        <v>19</v>
      </c>
      <c r="F64" s="20" t="s">
        <v>8</v>
      </c>
      <c r="G64" s="25">
        <f t="shared" si="1"/>
        <v>49.994</v>
      </c>
      <c r="H64" s="25">
        <f>49.994</f>
        <v>49.994</v>
      </c>
      <c r="I64" s="25"/>
      <c r="J64" s="23" t="s">
        <v>10</v>
      </c>
      <c r="L64" s="45"/>
    </row>
    <row r="65" spans="2:12" s="44" customFormat="1" ht="38.25" thickBot="1">
      <c r="B65" s="20">
        <v>11</v>
      </c>
      <c r="C65" s="23" t="s">
        <v>79</v>
      </c>
      <c r="D65" s="20" t="s">
        <v>26</v>
      </c>
      <c r="E65" s="20" t="s">
        <v>21</v>
      </c>
      <c r="F65" s="20" t="s">
        <v>8</v>
      </c>
      <c r="G65" s="25">
        <f t="shared" si="1"/>
        <v>48</v>
      </c>
      <c r="H65" s="25"/>
      <c r="I65" s="25">
        <v>48</v>
      </c>
      <c r="J65" s="23" t="s">
        <v>10</v>
      </c>
      <c r="L65" s="45"/>
    </row>
    <row r="66" spans="2:12" s="44" customFormat="1" ht="48" customHeight="1" thickBot="1">
      <c r="B66" s="20">
        <v>12</v>
      </c>
      <c r="C66" s="23" t="s">
        <v>80</v>
      </c>
      <c r="D66" s="20" t="s">
        <v>26</v>
      </c>
      <c r="E66" s="20" t="s">
        <v>21</v>
      </c>
      <c r="F66" s="20" t="s">
        <v>8</v>
      </c>
      <c r="G66" s="25">
        <f t="shared" si="1"/>
        <v>28</v>
      </c>
      <c r="H66" s="25"/>
      <c r="I66" s="25">
        <v>28</v>
      </c>
      <c r="J66" s="23" t="s">
        <v>10</v>
      </c>
      <c r="L66" s="45"/>
    </row>
    <row r="67" spans="2:12" s="44" customFormat="1" ht="57" thickBot="1">
      <c r="B67" s="20">
        <v>13</v>
      </c>
      <c r="C67" s="23" t="s">
        <v>81</v>
      </c>
      <c r="D67" s="20" t="s">
        <v>26</v>
      </c>
      <c r="E67" s="20" t="s">
        <v>21</v>
      </c>
      <c r="F67" s="20" t="s">
        <v>8</v>
      </c>
      <c r="G67" s="25">
        <f t="shared" si="1"/>
        <v>10.8</v>
      </c>
      <c r="H67" s="25">
        <v>10.8</v>
      </c>
      <c r="I67" s="25"/>
      <c r="J67" s="23" t="s">
        <v>10</v>
      </c>
      <c r="L67" s="45"/>
    </row>
    <row r="68" spans="2:12" s="29" customFormat="1" ht="35.25" customHeight="1" thickBot="1">
      <c r="B68" s="58" t="s">
        <v>92</v>
      </c>
      <c r="C68" s="59"/>
      <c r="D68" s="59"/>
      <c r="E68" s="59"/>
      <c r="F68" s="60"/>
      <c r="G68" s="30">
        <f>SUM(G56:G67)</f>
        <v>817.2625999999999</v>
      </c>
      <c r="H68" s="30">
        <f>SUM(H56:H67)</f>
        <v>565.2725999999999</v>
      </c>
      <c r="I68" s="30">
        <f>SUM(I56:I67)</f>
        <v>251.99</v>
      </c>
      <c r="J68" s="32"/>
      <c r="L68" s="33"/>
    </row>
    <row r="69" spans="2:12" ht="34.5" customHeight="1" thickBot="1">
      <c r="B69" s="61" t="s">
        <v>101</v>
      </c>
      <c r="C69" s="62"/>
      <c r="D69" s="62"/>
      <c r="E69" s="62"/>
      <c r="F69" s="62"/>
      <c r="G69" s="62"/>
      <c r="H69" s="62"/>
      <c r="I69" s="62"/>
      <c r="J69" s="63"/>
      <c r="L69" s="19"/>
    </row>
    <row r="70" spans="2:12" ht="75.75" thickBot="1">
      <c r="B70" s="20">
        <v>1</v>
      </c>
      <c r="C70" s="23" t="s">
        <v>53</v>
      </c>
      <c r="D70" s="20" t="s">
        <v>25</v>
      </c>
      <c r="E70" s="20" t="s">
        <v>21</v>
      </c>
      <c r="F70" s="20" t="s">
        <v>8</v>
      </c>
      <c r="G70" s="25">
        <f>H70</f>
        <v>61.9</v>
      </c>
      <c r="H70" s="25">
        <v>61.9</v>
      </c>
      <c r="I70" s="25"/>
      <c r="J70" s="47" t="s">
        <v>54</v>
      </c>
      <c r="L70" s="19"/>
    </row>
    <row r="71" spans="2:12" s="29" customFormat="1" ht="34.5" customHeight="1" thickBot="1">
      <c r="B71" s="58" t="s">
        <v>91</v>
      </c>
      <c r="C71" s="59"/>
      <c r="D71" s="59"/>
      <c r="E71" s="59"/>
      <c r="F71" s="60"/>
      <c r="G71" s="30">
        <f>SUM(G70:G70)</f>
        <v>61.9</v>
      </c>
      <c r="H71" s="30">
        <f>SUM(H70:H70)</f>
        <v>61.9</v>
      </c>
      <c r="I71" s="30">
        <f>SUM(I70:I70)</f>
        <v>0</v>
      </c>
      <c r="J71" s="32"/>
      <c r="L71" s="33"/>
    </row>
    <row r="72" spans="2:12" ht="41.25" customHeight="1" thickBot="1">
      <c r="B72" s="61" t="s">
        <v>102</v>
      </c>
      <c r="C72" s="62"/>
      <c r="D72" s="62"/>
      <c r="E72" s="62"/>
      <c r="F72" s="62"/>
      <c r="G72" s="62"/>
      <c r="H72" s="62"/>
      <c r="I72" s="62"/>
      <c r="J72" s="63"/>
      <c r="L72" s="19"/>
    </row>
    <row r="73" spans="2:12" ht="76.5" customHeight="1" thickBot="1">
      <c r="B73" s="48">
        <v>1</v>
      </c>
      <c r="C73" s="23" t="s">
        <v>107</v>
      </c>
      <c r="D73" s="20" t="s">
        <v>25</v>
      </c>
      <c r="E73" s="20" t="s">
        <v>21</v>
      </c>
      <c r="F73" s="20" t="s">
        <v>8</v>
      </c>
      <c r="G73" s="25">
        <f>H73+I73</f>
        <v>104</v>
      </c>
      <c r="H73" s="20"/>
      <c r="I73" s="25">
        <v>104</v>
      </c>
      <c r="J73" s="47" t="s">
        <v>84</v>
      </c>
      <c r="L73" s="19"/>
    </row>
    <row r="74" spans="2:12" ht="75" customHeight="1" thickBot="1">
      <c r="B74" s="20">
        <v>2</v>
      </c>
      <c r="C74" s="23" t="s">
        <v>108</v>
      </c>
      <c r="D74" s="20" t="s">
        <v>25</v>
      </c>
      <c r="E74" s="20" t="s">
        <v>19</v>
      </c>
      <c r="F74" s="20" t="s">
        <v>8</v>
      </c>
      <c r="G74" s="25">
        <f>H74+I74</f>
        <v>49.508</v>
      </c>
      <c r="H74" s="20"/>
      <c r="I74" s="20">
        <v>49.508</v>
      </c>
      <c r="J74" s="47" t="s">
        <v>84</v>
      </c>
      <c r="L74" s="19"/>
    </row>
    <row r="75" spans="2:12" ht="67.5" customHeight="1" thickBot="1">
      <c r="B75" s="49">
        <v>3</v>
      </c>
      <c r="C75" s="23" t="s">
        <v>82</v>
      </c>
      <c r="D75" s="20" t="s">
        <v>25</v>
      </c>
      <c r="E75" s="20" t="s">
        <v>23</v>
      </c>
      <c r="F75" s="20" t="s">
        <v>8</v>
      </c>
      <c r="G75" s="25">
        <f>H75+I75</f>
        <v>33.12</v>
      </c>
      <c r="H75" s="50"/>
      <c r="I75" s="25">
        <v>33.12</v>
      </c>
      <c r="J75" s="9" t="s">
        <v>56</v>
      </c>
      <c r="L75" s="19"/>
    </row>
    <row r="76" spans="2:12" ht="57" thickBot="1">
      <c r="B76" s="20">
        <v>4</v>
      </c>
      <c r="C76" s="23" t="s">
        <v>83</v>
      </c>
      <c r="D76" s="20" t="s">
        <v>25</v>
      </c>
      <c r="E76" s="20" t="s">
        <v>23</v>
      </c>
      <c r="F76" s="20" t="s">
        <v>8</v>
      </c>
      <c r="G76" s="25">
        <f>H76+I76</f>
        <v>274.104</v>
      </c>
      <c r="H76" s="25"/>
      <c r="I76" s="25">
        <v>274.104</v>
      </c>
      <c r="J76" s="47" t="s">
        <v>56</v>
      </c>
      <c r="L76" s="19"/>
    </row>
    <row r="77" spans="2:12" ht="75.75" thickBot="1">
      <c r="B77" s="20">
        <v>5</v>
      </c>
      <c r="C77" s="23" t="s">
        <v>85</v>
      </c>
      <c r="D77" s="20" t="s">
        <v>25</v>
      </c>
      <c r="E77" s="20" t="s">
        <v>21</v>
      </c>
      <c r="F77" s="20" t="s">
        <v>8</v>
      </c>
      <c r="G77" s="25">
        <f aca="true" t="shared" si="2" ref="G77:G82">H77+I77</f>
        <v>16.034</v>
      </c>
      <c r="H77" s="25"/>
      <c r="I77" s="25">
        <v>16.034</v>
      </c>
      <c r="J77" s="47" t="s">
        <v>84</v>
      </c>
      <c r="L77" s="19"/>
    </row>
    <row r="78" spans="2:12" ht="75.75" thickBot="1">
      <c r="B78" s="20">
        <v>6</v>
      </c>
      <c r="C78" s="23" t="s">
        <v>86</v>
      </c>
      <c r="D78" s="20" t="s">
        <v>25</v>
      </c>
      <c r="E78" s="20" t="s">
        <v>21</v>
      </c>
      <c r="F78" s="20" t="s">
        <v>8</v>
      </c>
      <c r="G78" s="25">
        <f t="shared" si="2"/>
        <v>12.941</v>
      </c>
      <c r="H78" s="25"/>
      <c r="I78" s="25">
        <v>12.941</v>
      </c>
      <c r="J78" s="47" t="s">
        <v>84</v>
      </c>
      <c r="L78" s="19"/>
    </row>
    <row r="79" spans="2:12" ht="75.75" thickBot="1">
      <c r="B79" s="20">
        <v>7</v>
      </c>
      <c r="C79" s="23" t="s">
        <v>87</v>
      </c>
      <c r="D79" s="20" t="s">
        <v>25</v>
      </c>
      <c r="E79" s="20" t="s">
        <v>21</v>
      </c>
      <c r="F79" s="20" t="s">
        <v>8</v>
      </c>
      <c r="G79" s="25">
        <f t="shared" si="2"/>
        <v>5.133</v>
      </c>
      <c r="H79" s="25"/>
      <c r="I79" s="25">
        <v>5.133</v>
      </c>
      <c r="J79" s="47" t="s">
        <v>84</v>
      </c>
      <c r="L79" s="19"/>
    </row>
    <row r="80" spans="2:12" ht="75.75" thickBot="1">
      <c r="B80" s="20">
        <v>8</v>
      </c>
      <c r="C80" s="23" t="s">
        <v>88</v>
      </c>
      <c r="D80" s="20" t="s">
        <v>25</v>
      </c>
      <c r="E80" s="20" t="s">
        <v>21</v>
      </c>
      <c r="F80" s="20" t="s">
        <v>8</v>
      </c>
      <c r="G80" s="25">
        <f t="shared" si="2"/>
        <v>8.165</v>
      </c>
      <c r="H80" s="25"/>
      <c r="I80" s="25">
        <v>8.165</v>
      </c>
      <c r="J80" s="47" t="s">
        <v>84</v>
      </c>
      <c r="L80" s="19"/>
    </row>
    <row r="81" spans="2:12" ht="75.75" thickBot="1">
      <c r="B81" s="14">
        <v>9</v>
      </c>
      <c r="C81" s="15" t="s">
        <v>109</v>
      </c>
      <c r="D81" s="14" t="s">
        <v>25</v>
      </c>
      <c r="E81" s="14" t="s">
        <v>16</v>
      </c>
      <c r="F81" s="14" t="s">
        <v>8</v>
      </c>
      <c r="G81" s="25">
        <f t="shared" si="2"/>
        <v>41.804</v>
      </c>
      <c r="H81" s="25"/>
      <c r="I81" s="25">
        <v>41.804</v>
      </c>
      <c r="J81" s="47" t="s">
        <v>84</v>
      </c>
      <c r="L81" s="19"/>
    </row>
    <row r="82" spans="2:12" ht="85.5" customHeight="1" thickBot="1">
      <c r="B82" s="20">
        <v>10</v>
      </c>
      <c r="C82" s="23" t="s">
        <v>110</v>
      </c>
      <c r="D82" s="20" t="s">
        <v>25</v>
      </c>
      <c r="E82" s="20" t="s">
        <v>19</v>
      </c>
      <c r="F82" s="20" t="s">
        <v>8</v>
      </c>
      <c r="G82" s="25">
        <f t="shared" si="2"/>
        <v>4.28</v>
      </c>
      <c r="H82" s="25"/>
      <c r="I82" s="25">
        <v>4.28</v>
      </c>
      <c r="J82" s="47" t="s">
        <v>84</v>
      </c>
      <c r="L82" s="19"/>
    </row>
    <row r="83" spans="2:12" s="29" customFormat="1" ht="34.5" customHeight="1" thickBot="1">
      <c r="B83" s="58" t="s">
        <v>106</v>
      </c>
      <c r="C83" s="59"/>
      <c r="D83" s="59"/>
      <c r="E83" s="59"/>
      <c r="F83" s="60"/>
      <c r="G83" s="30">
        <f>SUM(G73:G82)</f>
        <v>549.0889999999999</v>
      </c>
      <c r="H83" s="30">
        <f>SUM(H73:H82)</f>
        <v>0</v>
      </c>
      <c r="I83" s="30">
        <f>SUM(I73:I82)</f>
        <v>549.0889999999999</v>
      </c>
      <c r="J83" s="32"/>
      <c r="L83" s="33"/>
    </row>
    <row r="84" spans="2:10" ht="51.75" customHeight="1" thickBot="1">
      <c r="B84" s="61" t="s">
        <v>103</v>
      </c>
      <c r="C84" s="62"/>
      <c r="D84" s="62"/>
      <c r="E84" s="62"/>
      <c r="F84" s="63"/>
      <c r="G84" s="35">
        <f>G22+G26+G50+G54+G68+G71+G83</f>
        <v>6747.5366</v>
      </c>
      <c r="H84" s="35">
        <f>H22+H26+H50+H54+H68+H71+H83</f>
        <v>5946.457600000001</v>
      </c>
      <c r="I84" s="35">
        <f>I22+I26+I50+I54+I68+I71+I83</f>
        <v>801.079</v>
      </c>
      <c r="J84" s="51" t="s">
        <v>4</v>
      </c>
    </row>
    <row r="85" spans="7:9" ht="18.75">
      <c r="G85" s="52"/>
      <c r="I85" s="53"/>
    </row>
    <row r="86" spans="7:9" ht="18.75">
      <c r="G86" s="52"/>
      <c r="I86" s="53"/>
    </row>
    <row r="87" spans="3:7" ht="18.75">
      <c r="C87" s="54" t="s">
        <v>62</v>
      </c>
      <c r="D87" s="54"/>
      <c r="E87" s="40"/>
      <c r="F87" s="55" t="s">
        <v>61</v>
      </c>
      <c r="G87" s="55"/>
    </row>
  </sheetData>
  <sheetProtection/>
  <mergeCells count="38">
    <mergeCell ref="C4:J4"/>
    <mergeCell ref="C5:J5"/>
    <mergeCell ref="H1:J1"/>
    <mergeCell ref="H2:J2"/>
    <mergeCell ref="B7:B10"/>
    <mergeCell ref="C7:C10"/>
    <mergeCell ref="D7:D10"/>
    <mergeCell ref="E7:E10"/>
    <mergeCell ref="F7:F10"/>
    <mergeCell ref="G7:I7"/>
    <mergeCell ref="J7:J10"/>
    <mergeCell ref="G8:I8"/>
    <mergeCell ref="G9:G10"/>
    <mergeCell ref="H9:I9"/>
    <mergeCell ref="B12:J12"/>
    <mergeCell ref="B22:F22"/>
    <mergeCell ref="B23:J23"/>
    <mergeCell ref="B26:F26"/>
    <mergeCell ref="B27:J27"/>
    <mergeCell ref="D18:D19"/>
    <mergeCell ref="E18:E19"/>
    <mergeCell ref="F18:F19"/>
    <mergeCell ref="J18:J19"/>
    <mergeCell ref="G18:G19"/>
    <mergeCell ref="H18:H19"/>
    <mergeCell ref="I18:I19"/>
    <mergeCell ref="B18:B19"/>
    <mergeCell ref="C18:C19"/>
    <mergeCell ref="B50:F50"/>
    <mergeCell ref="B84:F84"/>
    <mergeCell ref="B71:F71"/>
    <mergeCell ref="B83:F83"/>
    <mergeCell ref="B51:J51"/>
    <mergeCell ref="B54:F54"/>
    <mergeCell ref="B55:J55"/>
    <mergeCell ref="B68:F68"/>
    <mergeCell ref="B69:J69"/>
    <mergeCell ref="B72:J72"/>
  </mergeCells>
  <printOptions/>
  <pageMargins left="0.48" right="0.42" top="0.95" bottom="0.34" header="0.93" footer="0.31496062992125984"/>
  <pageSetup fitToHeight="7" horizontalDpi="600" verticalDpi="600" orientation="landscape" paperSize="9" scale="62" r:id="rId1"/>
  <rowBreaks count="6" manualBreakCount="6">
    <brk id="17" min="1" max="9" man="1"/>
    <brk id="29" min="1" max="9" man="1"/>
    <brk id="41" min="1" max="9" man="1"/>
    <brk id="54" min="1" max="9" man="1"/>
    <brk id="66" min="1" max="9" man="1"/>
    <brk id="7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123</cp:lastModifiedBy>
  <cp:lastPrinted>2021-11-17T13:52:27Z</cp:lastPrinted>
  <dcterms:created xsi:type="dcterms:W3CDTF">2018-09-04T04:37:33Z</dcterms:created>
  <dcterms:modified xsi:type="dcterms:W3CDTF">2021-11-29T11:06:24Z</dcterms:modified>
  <cp:category/>
  <cp:version/>
  <cp:contentType/>
  <cp:contentStatus/>
</cp:coreProperties>
</file>