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1"/>
  </bookViews>
  <sheets>
    <sheet name="Лист1" sheetId="1" r:id="rId1"/>
    <sheet name="Лист3" sheetId="2" r:id="rId2"/>
    <sheet name="дод.3" sheetId="3" r:id="rId3"/>
    <sheet name="Лист2" sheetId="4" r:id="rId4"/>
  </sheets>
  <definedNames>
    <definedName name="_xlfn.AGGREGATE" hidden="1">#NAME?</definedName>
    <definedName name="_xlnm.Print_Titles" localSheetId="2">'дод.3'!$5:$12</definedName>
    <definedName name="_xlnm.Print_Area" localSheetId="2">'дод.3'!$A$1:$P$178</definedName>
    <definedName name="_xlnm.Print_Area" localSheetId="0">'Лист1'!$B$1:$R$111</definedName>
  </definedNames>
  <calcPr fullCalcOnLoad="1"/>
</workbook>
</file>

<file path=xl/comments1.xml><?xml version="1.0" encoding="utf-8"?>
<comments xmlns="http://schemas.openxmlformats.org/spreadsheetml/2006/main">
  <authors>
    <author>ГорОО</author>
  </authors>
  <commentList>
    <comment ref="F116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Все остальнве изменен КЕКВ добавл сюда!!
</t>
        </r>
      </text>
    </comment>
    <comment ref="G116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Изменен.по з.п. вписываем сюда
</t>
        </r>
      </text>
    </comment>
    <comment ref="H116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изменен.по 2270 вносим сюда
</t>
        </r>
      </text>
    </comment>
  </commentList>
</comments>
</file>

<file path=xl/sharedStrings.xml><?xml version="1.0" encoding="utf-8"?>
<sst xmlns="http://schemas.openxmlformats.org/spreadsheetml/2006/main" count="381" uniqueCount="159">
  <si>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</si>
  <si>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</si>
  <si>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</si>
  <si>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</si>
  <si>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</si>
  <si>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</si>
  <si>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</si>
  <si>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</si>
  <si>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</si>
  <si>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</si>
  <si>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010116</t>
  </si>
  <si>
    <t>бюджет розвитку</t>
  </si>
  <si>
    <t>Код тимчасової класифікації видатків та кредитування місцевого бюджету</t>
  </si>
  <si>
    <t>03</t>
  </si>
  <si>
    <t>010000</t>
  </si>
  <si>
    <t>080000</t>
  </si>
  <si>
    <t>080101</t>
  </si>
  <si>
    <t>080800</t>
  </si>
  <si>
    <t>081002</t>
  </si>
  <si>
    <t>090000</t>
  </si>
  <si>
    <t>090412</t>
  </si>
  <si>
    <t>090416</t>
  </si>
  <si>
    <t>090802</t>
  </si>
  <si>
    <t>091101</t>
  </si>
  <si>
    <t>091102</t>
  </si>
  <si>
    <t>100302</t>
  </si>
  <si>
    <t>150202</t>
  </si>
  <si>
    <t>160000</t>
  </si>
  <si>
    <t>160101</t>
  </si>
  <si>
    <t>250500</t>
  </si>
  <si>
    <t>10</t>
  </si>
  <si>
    <t>070000</t>
  </si>
  <si>
    <t>070101</t>
  </si>
  <si>
    <t>Виконавчий комітет Новокаховської міської ради</t>
  </si>
  <si>
    <t>Державне управлiння</t>
  </si>
  <si>
    <t>Органи мiсцевого самоврядування</t>
  </si>
  <si>
    <t>Охорона здоров`я</t>
  </si>
  <si>
    <t>Лікарні</t>
  </si>
  <si>
    <t>Центри первинної медичної (медико-санітарної) допомоги</t>
  </si>
  <si>
    <t>Iншi заходи по охоронi здоров`я</t>
  </si>
  <si>
    <t>Соцiальний захист та соцiальне забезпечення</t>
  </si>
  <si>
    <t>Iншi видатки на соціальний захист населення</t>
  </si>
  <si>
    <t>Iншi видатки на соціальний захист ветеранів війни та праці</t>
  </si>
  <si>
    <t>Інші програми соціального захисту дітей</t>
  </si>
  <si>
    <t>Утримання центрiв соцiальних служб для сім`ї, дітей та молоді</t>
  </si>
  <si>
    <t>Програми i заходи центрiв соцiальних служб для сім`ї, дітей та  молодi</t>
  </si>
  <si>
    <t>Житлово-комунальне господарство</t>
  </si>
  <si>
    <t>Благоустрiй мiст,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</si>
  <si>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</si>
  <si>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Засоби масової iнформацiї</t>
  </si>
  <si>
    <t>Телебачення i радiомовлення</t>
  </si>
  <si>
    <t>Перiодичнi видання (газети та журнали)</t>
  </si>
  <si>
    <t>Будiвництво</t>
  </si>
  <si>
    <t>Капiтальнi вкладення</t>
  </si>
  <si>
    <t>Розробка схем та проектних рішень масового застосування</t>
  </si>
  <si>
    <t>Сільське і лісове господарство, рибне господарство та мисливство</t>
  </si>
  <si>
    <t>Землеустрiй</t>
  </si>
  <si>
    <t>Транспорт, дорожнє господарство, зв`язок, телекомунiкацiї та iнформатика</t>
  </si>
  <si>
    <t>Видатки на проведення робіт, пов`язаних з будiвництвом, реконструкцiєю, ремонтом i утриманням автомобiльних дорiг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</si>
  <si>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</si>
  <si>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</si>
  <si>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Цiльовi фонди</t>
  </si>
  <si>
    <t>Охорона та раціональне використання природних ресурсів</t>
  </si>
  <si>
    <t>Видатки, не вiднесенi до основних груп</t>
  </si>
  <si>
    <t>Іншi видатки</t>
  </si>
  <si>
    <t>Підготовка земельних ділянок несільськогосподарського призначення або прав на них комунальної власності для продажу на  земельних торгах та проведення таких торгів</t>
  </si>
  <si>
    <t>Відділ освіти  Новокаховської міської ради</t>
  </si>
  <si>
    <t>Освiта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</si>
  <si>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</si>
  <si>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</si>
  <si>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100102</t>
  </si>
  <si>
    <t>Капітальний ремонт житлового фонду місцевих органів влади</t>
  </si>
  <si>
    <t>ВСЬОГО:</t>
  </si>
  <si>
    <t>0111</t>
  </si>
  <si>
    <t>0731</t>
  </si>
  <si>
    <t>0726</t>
  </si>
  <si>
    <t>0763</t>
  </si>
  <si>
    <t>1090</t>
  </si>
  <si>
    <t>1030</t>
  </si>
  <si>
    <t>1040</t>
  </si>
  <si>
    <t>0610</t>
  </si>
  <si>
    <t>0620</t>
  </si>
  <si>
    <t>0830</t>
  </si>
  <si>
    <t>0490</t>
  </si>
  <si>
    <t>0443</t>
  </si>
  <si>
    <t>0421</t>
  </si>
  <si>
    <t>0456</t>
  </si>
  <si>
    <t>0511</t>
  </si>
  <si>
    <t>0133</t>
  </si>
  <si>
    <t>0910</t>
  </si>
  <si>
    <t>0921</t>
  </si>
  <si>
    <t>Секретар міської ради</t>
  </si>
  <si>
    <t>О.В.Лук"яненко</t>
  </si>
  <si>
    <t>грн.</t>
  </si>
  <si>
    <r>
      <t>Найменування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</si>
  <si>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Код типової відомчої класифікації місцевого бюджету </t>
  </si>
  <si>
    <t>в тому числі медична субвенція з державного бюджету</t>
  </si>
  <si>
    <t>в тому числі освітня субвенція з державного бюджету</t>
  </si>
  <si>
    <t>в тому числі за рахунок коштів міського бюджету</t>
  </si>
  <si>
    <t>100202</t>
  </si>
  <si>
    <t>Водопровідно-каналізаційне господарство </t>
  </si>
  <si>
    <t>Гімназія</t>
  </si>
  <si>
    <t>ЗОШ № 1</t>
  </si>
  <si>
    <t>НВК № 2</t>
  </si>
  <si>
    <t>ЗОШ № 3</t>
  </si>
  <si>
    <t>ЗОШ № 4</t>
  </si>
  <si>
    <t>ЗОШ № 5</t>
  </si>
  <si>
    <t>ЗОШ № 6</t>
  </si>
  <si>
    <t>ЗОШ № 7</t>
  </si>
  <si>
    <t>ЗОШ № 8</t>
  </si>
  <si>
    <t>ЗОШ № 10</t>
  </si>
  <si>
    <t>НКТЕЛ</t>
  </si>
  <si>
    <t>Дніпрянська ЗОШ</t>
  </si>
  <si>
    <t>Маслівська ЗОШ</t>
  </si>
  <si>
    <t>Корсунська ЗОШ</t>
  </si>
  <si>
    <t>Додаток № 1
до рішення  _і-ої сесії 
міської ради  _-го  скликання</t>
  </si>
  <si>
    <t>Розподіл видатків міського бюджету за розпорядниками коштів нижчого рівня відділу освіти Новокаховської міської ради на 2017 рік</t>
  </si>
  <si>
    <t>від_______2017 р. №______</t>
  </si>
  <si>
    <t>1011020</t>
  </si>
  <si>
    <t>КЕКВ</t>
  </si>
  <si>
    <t>2111+2120</t>
  </si>
  <si>
    <t>на 22.08 -</t>
  </si>
  <si>
    <t>ЗОШ № 7-233474</t>
  </si>
  <si>
    <t>Дніпр.ЗОШ-130000</t>
  </si>
  <si>
    <t>Масл.ЗОШ-150000</t>
  </si>
  <si>
    <t>КЕКВ 5000</t>
  </si>
  <si>
    <t>ЗОШ №6-</t>
  </si>
  <si>
    <t>ПРИДБАННЯ :</t>
  </si>
  <si>
    <t>Корс.ЗОШ-придб-ня матеріалів-30 000грн.</t>
  </si>
  <si>
    <t>Дніпр.Зош -придб-ня пласт.вікон-100 000грн.</t>
  </si>
  <si>
    <t>2230-ХАРЧУВАННЯ-246 872 грн.</t>
  </si>
  <si>
    <t>2240-Оплата послуг</t>
  </si>
  <si>
    <t>Корегування тех.паспорів будівель</t>
  </si>
  <si>
    <t>(ЗОШ №5,6,7,Масл.)</t>
  </si>
  <si>
    <t>(ЗОШ  №1, Гімназія, Дніпр.ЗОШ, Масл.ЗОШ)</t>
  </si>
  <si>
    <t>(Всі ЗОЗ, окрім НКТЕЛ)</t>
  </si>
  <si>
    <t>24 993грн.</t>
  </si>
  <si>
    <t>135 527 грн.</t>
  </si>
  <si>
    <t>Послуги перевезення</t>
  </si>
  <si>
    <t>(ЗОШ № 6, Дніпр., Корс., Масл.)</t>
  </si>
  <si>
    <t>178 227 грн.</t>
  </si>
  <si>
    <t xml:space="preserve">Облаштування засобів дистанційної передачі даних </t>
  </si>
  <si>
    <t>на комерційному вузлі обліку природного газу</t>
  </si>
  <si>
    <t>ЗОШ №7 -кап.рем.спорт.зали-233 474 грн.</t>
  </si>
  <si>
    <t>ДНІПР.ЗОШ-кап.рем.спорт.зали-130 000грн.</t>
  </si>
  <si>
    <t>МАСЛ.ЗОШ -кап.рем.приміщень-150 000 грн.</t>
  </si>
  <si>
    <t>місц.бюджет</t>
  </si>
  <si>
    <t xml:space="preserve">ДОДАНІ ДО СПЕЦ. ФОНДУ </t>
  </si>
  <si>
    <t>3132-Капітальний ремонт</t>
  </si>
  <si>
    <t>(субвенція)</t>
  </si>
  <si>
    <t>ЗОШ № 3 -заміна вікон-500 000грн.---</t>
  </si>
  <si>
    <t xml:space="preserve">ДОДАНІ ДО ЗАГАЛЬНОГО ФОНДУ </t>
  </si>
  <si>
    <t>ЗОШ № 3 -шкільні меблі-50 000грн.</t>
  </si>
  <si>
    <t>в тому числі субвенція з державного б-ту місцевим б-том на здійснення заходів щодо соціально- економічного розвитку окремах територій</t>
  </si>
  <si>
    <t>соціально-</t>
  </si>
  <si>
    <t>економічного</t>
  </si>
  <si>
    <t>розвитку</t>
  </si>
  <si>
    <t xml:space="preserve">Додаток
до рішення 36 сесії </t>
  </si>
  <si>
    <t>від 05.10.2017р. №954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</si>
</sst>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9.5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2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33" fillId="13" borderId="0" applyNumberFormat="0" applyBorder="0" applyAlignment="0" applyProtection="0"/>
    <xf numFmtId="0" fontId="22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wrapText="1"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49" fontId="27" fillId="27" borderId="18" xfId="0" applyNumberFormat="1" applyFont="1" applyFill="1" applyBorder="1" applyAlignment="1">
      <alignment horizontal="center" vertical="center"/>
    </xf>
    <xf numFmtId="0" fontId="5" fillId="27" borderId="15" xfId="0" applyNumberFormat="1" applyFont="1" applyFill="1" applyBorder="1" applyAlignment="1" applyProtection="1">
      <alignment horizontal="center" vertical="center"/>
      <protection/>
    </xf>
    <xf numFmtId="0" fontId="27" fillId="27" borderId="15" xfId="0" applyFont="1" applyFill="1" applyBorder="1" applyAlignment="1">
      <alignment vertical="center" wrapText="1"/>
    </xf>
    <xf numFmtId="0" fontId="35" fillId="27" borderId="15" xfId="0" applyNumberFormat="1" applyFont="1" applyFill="1" applyBorder="1" applyAlignment="1" applyProtection="1">
      <alignment/>
      <protection/>
    </xf>
    <xf numFmtId="0" fontId="35" fillId="27" borderId="19" xfId="0" applyNumberFormat="1" applyFont="1" applyFill="1" applyBorder="1" applyAlignment="1" applyProtection="1">
      <alignment/>
      <protection/>
    </xf>
    <xf numFmtId="49" fontId="0" fillId="27" borderId="18" xfId="0" applyNumberFormat="1" applyFill="1" applyBorder="1" applyAlignment="1">
      <alignment horizontal="center" vertical="center"/>
    </xf>
    <xf numFmtId="49" fontId="0" fillId="27" borderId="15" xfId="0" applyNumberFormat="1" applyFont="1" applyFill="1" applyBorder="1" applyAlignment="1" applyProtection="1">
      <alignment horizontal="center" vertical="center"/>
      <protection/>
    </xf>
    <xf numFmtId="0" fontId="0" fillId="27" borderId="15" xfId="0" applyFill="1" applyBorder="1" applyAlignment="1">
      <alignment vertical="center" wrapText="1"/>
    </xf>
    <xf numFmtId="0" fontId="34" fillId="27" borderId="15" xfId="0" applyNumberFormat="1" applyFont="1" applyFill="1" applyBorder="1" applyAlignment="1" applyProtection="1">
      <alignment/>
      <protection/>
    </xf>
    <xf numFmtId="0" fontId="34" fillId="27" borderId="15" xfId="0" applyNumberFormat="1" applyFont="1" applyFill="1" applyBorder="1" applyAlignment="1" applyProtection="1">
      <alignment/>
      <protection/>
    </xf>
    <xf numFmtId="49" fontId="0" fillId="27" borderId="18" xfId="0" applyNumberFormat="1" applyFont="1" applyFill="1" applyBorder="1" applyAlignment="1">
      <alignment horizontal="center" vertical="center"/>
    </xf>
    <xf numFmtId="0" fontId="35" fillId="27" borderId="15" xfId="0" applyNumberFormat="1" applyFont="1" applyFill="1" applyBorder="1" applyAlignment="1" applyProtection="1">
      <alignment/>
      <protection/>
    </xf>
    <xf numFmtId="0" fontId="37" fillId="27" borderId="0" xfId="0" applyFont="1" applyFill="1" applyAlignment="1">
      <alignment wrapText="1"/>
    </xf>
    <xf numFmtId="0" fontId="28" fillId="27" borderId="15" xfId="0" applyFont="1" applyFill="1" applyBorder="1" applyAlignment="1">
      <alignment wrapText="1"/>
    </xf>
    <xf numFmtId="49" fontId="0" fillId="27" borderId="20" xfId="0" applyNumberFormat="1" applyFill="1" applyBorder="1" applyAlignment="1">
      <alignment horizontal="center" vertical="center"/>
    </xf>
    <xf numFmtId="49" fontId="0" fillId="27" borderId="21" xfId="0" applyNumberFormat="1" applyFont="1" applyFill="1" applyBorder="1" applyAlignment="1" applyProtection="1">
      <alignment horizontal="center" vertical="center"/>
      <protection/>
    </xf>
    <xf numFmtId="0" fontId="0" fillId="27" borderId="21" xfId="0" applyFill="1" applyBorder="1" applyAlignment="1">
      <alignment vertical="center" wrapText="1"/>
    </xf>
    <xf numFmtId="0" fontId="34" fillId="27" borderId="21" xfId="0" applyNumberFormat="1" applyFont="1" applyFill="1" applyBorder="1" applyAlignment="1" applyProtection="1">
      <alignment/>
      <protection/>
    </xf>
    <xf numFmtId="0" fontId="35" fillId="27" borderId="21" xfId="0" applyNumberFormat="1" applyFont="1" applyFill="1" applyBorder="1" applyAlignment="1" applyProtection="1">
      <alignment/>
      <protection/>
    </xf>
    <xf numFmtId="0" fontId="35" fillId="27" borderId="22" xfId="0" applyNumberFormat="1" applyFont="1" applyFill="1" applyBorder="1" applyAlignment="1" applyProtection="1">
      <alignment/>
      <protection/>
    </xf>
    <xf numFmtId="0" fontId="23" fillId="27" borderId="15" xfId="0" applyFont="1" applyFill="1" applyBorder="1" applyAlignment="1">
      <alignment vertical="center" wrapText="1"/>
    </xf>
    <xf numFmtId="0" fontId="0" fillId="27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wrapText="1"/>
      <protection/>
    </xf>
    <xf numFmtId="0" fontId="35" fillId="0" borderId="15" xfId="0" applyNumberFormat="1" applyFont="1" applyFill="1" applyBorder="1" applyAlignment="1" applyProtection="1">
      <alignment/>
      <protection/>
    </xf>
    <xf numFmtId="0" fontId="34" fillId="0" borderId="15" xfId="0" applyNumberFormat="1" applyFont="1" applyFill="1" applyBorder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>
      <alignment vertical="center" wrapText="1"/>
    </xf>
    <xf numFmtId="0" fontId="35" fillId="0" borderId="15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35" fillId="0" borderId="19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 wrapText="1"/>
    </xf>
    <xf numFmtId="0" fontId="34" fillId="0" borderId="24" xfId="0" applyNumberFormat="1" applyFont="1" applyFill="1" applyBorder="1" applyAlignment="1" applyProtection="1">
      <alignment/>
      <protection/>
    </xf>
    <xf numFmtId="0" fontId="23" fillId="0" borderId="15" xfId="0" applyFont="1" applyFill="1" applyBorder="1" applyAlignment="1">
      <alignment vertical="center" wrapText="1"/>
    </xf>
    <xf numFmtId="0" fontId="34" fillId="0" borderId="15" xfId="0" applyNumberFormat="1" applyFont="1" applyFill="1" applyBorder="1" applyAlignment="1" applyProtection="1">
      <alignment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30" fillId="0" borderId="15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28" fillId="0" borderId="0" xfId="0" applyFont="1" applyFill="1" applyAlignment="1">
      <alignment wrapText="1"/>
    </xf>
    <xf numFmtId="0" fontId="36" fillId="0" borderId="15" xfId="0" applyFont="1" applyFill="1" applyBorder="1" applyAlignment="1">
      <alignment wrapText="1"/>
    </xf>
    <xf numFmtId="49" fontId="27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>
      <alignment vertical="center" wrapText="1"/>
    </xf>
    <xf numFmtId="0" fontId="35" fillId="0" borderId="27" xfId="0" applyNumberFormat="1" applyFont="1" applyFill="1" applyBorder="1" applyAlignment="1" applyProtection="1">
      <alignment/>
      <protection/>
    </xf>
    <xf numFmtId="0" fontId="27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49" fontId="27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28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/>
    </xf>
    <xf numFmtId="49" fontId="27" fillId="27" borderId="15" xfId="0" applyNumberFormat="1" applyFont="1" applyFill="1" applyBorder="1" applyAlignment="1">
      <alignment horizontal="center" vertical="center"/>
    </xf>
    <xf numFmtId="49" fontId="0" fillId="27" borderId="15" xfId="0" applyNumberFormat="1" applyFill="1" applyBorder="1" applyAlignment="1">
      <alignment horizontal="center" vertical="center"/>
    </xf>
    <xf numFmtId="49" fontId="0" fillId="27" borderId="15" xfId="0" applyNumberFormat="1" applyFont="1" applyFill="1" applyBorder="1" applyAlignment="1">
      <alignment horizontal="center" vertical="center"/>
    </xf>
    <xf numFmtId="0" fontId="37" fillId="27" borderId="15" xfId="0" applyFont="1" applyFill="1" applyBorder="1" applyAlignment="1">
      <alignment wrapText="1"/>
    </xf>
    <xf numFmtId="49" fontId="2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27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wrapText="1"/>
    </xf>
    <xf numFmtId="0" fontId="39" fillId="0" borderId="15" xfId="0" applyFont="1" applyFill="1" applyBorder="1" applyAlignment="1">
      <alignment wrapText="1"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wrapText="1"/>
    </xf>
    <xf numFmtId="0" fontId="23" fillId="27" borderId="15" xfId="0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wrapText="1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wrapText="1"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ill="1" applyBorder="1" applyAlignment="1" applyProtection="1">
      <alignment wrapText="1"/>
      <protection/>
    </xf>
    <xf numFmtId="0" fontId="29" fillId="0" borderId="15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0" fillId="0" borderId="15" xfId="0" applyFont="1" applyFill="1" applyBorder="1" applyAlignment="1">
      <alignment wrapText="1"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28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34" fillId="0" borderId="15" xfId="0" applyNumberFormat="1" applyFont="1" applyFill="1" applyBorder="1" applyAlignment="1" applyProtection="1">
      <alignment vertical="center"/>
      <protection/>
    </xf>
    <xf numFmtId="0" fontId="34" fillId="0" borderId="15" xfId="0" applyNumberFormat="1" applyFont="1" applyFill="1" applyBorder="1" applyAlignment="1" applyProtection="1">
      <alignment vertical="center"/>
      <protection/>
    </xf>
    <xf numFmtId="0" fontId="35" fillId="0" borderId="15" xfId="0" applyNumberFormat="1" applyFont="1" applyFill="1" applyBorder="1" applyAlignment="1" applyProtection="1">
      <alignment vertical="center"/>
      <protection/>
    </xf>
    <xf numFmtId="0" fontId="35" fillId="0" borderId="15" xfId="0" applyNumberFormat="1" applyFont="1" applyFill="1" applyBorder="1" applyAlignment="1" applyProtection="1">
      <alignment vertical="center"/>
      <protection/>
    </xf>
    <xf numFmtId="49" fontId="27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34" fillId="0" borderId="0" xfId="0" applyNumberFormat="1" applyFont="1" applyFill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6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>
      <alignment/>
      <protection/>
    </xf>
    <xf numFmtId="0" fontId="34" fillId="27" borderId="16" xfId="0" applyNumberFormat="1" applyFont="1" applyFill="1" applyBorder="1" applyAlignment="1" applyProtection="1">
      <alignment/>
      <protection/>
    </xf>
    <xf numFmtId="0" fontId="35" fillId="27" borderId="16" xfId="0" applyNumberFormat="1" applyFont="1" applyFill="1" applyBorder="1" applyAlignment="1" applyProtection="1">
      <alignment/>
      <protection/>
    </xf>
    <xf numFmtId="0" fontId="35" fillId="27" borderId="16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>
      <alignment/>
      <protection/>
    </xf>
    <xf numFmtId="0" fontId="34" fillId="27" borderId="14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/>
      <protection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vertical="center" wrapText="1"/>
    </xf>
    <xf numFmtId="0" fontId="35" fillId="0" borderId="21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>
      <alignment/>
      <protection/>
    </xf>
    <xf numFmtId="49" fontId="40" fillId="0" borderId="23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 applyProtection="1">
      <alignment/>
      <protection/>
    </xf>
    <xf numFmtId="0" fontId="35" fillId="0" borderId="14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 horizontal="center"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 wrapText="1"/>
    </xf>
    <xf numFmtId="0" fontId="34" fillId="0" borderId="29" xfId="0" applyNumberFormat="1" applyFont="1" applyFill="1" applyBorder="1" applyAlignment="1" applyProtection="1">
      <alignment/>
      <protection/>
    </xf>
    <xf numFmtId="0" fontId="44" fillId="0" borderId="15" xfId="0" applyFont="1" applyFill="1" applyBorder="1" applyAlignment="1">
      <alignment vertical="center" wrapText="1"/>
    </xf>
    <xf numFmtId="0" fontId="28" fillId="0" borderId="30" xfId="0" applyFont="1" applyBorder="1" applyAlignment="1">
      <alignment horizontal="center"/>
    </xf>
    <xf numFmtId="0" fontId="35" fillId="0" borderId="22" xfId="0" applyNumberFormat="1" applyFont="1" applyFill="1" applyBorder="1" applyAlignment="1" applyProtection="1">
      <alignment/>
      <protection/>
    </xf>
    <xf numFmtId="0" fontId="35" fillId="26" borderId="27" xfId="0" applyNumberFormat="1" applyFont="1" applyFill="1" applyBorder="1" applyAlignment="1" applyProtection="1">
      <alignment/>
      <protection/>
    </xf>
    <xf numFmtId="0" fontId="35" fillId="26" borderId="15" xfId="0" applyNumberFormat="1" applyFont="1" applyFill="1" applyBorder="1" applyAlignment="1" applyProtection="1">
      <alignment/>
      <protection/>
    </xf>
    <xf numFmtId="0" fontId="34" fillId="26" borderId="15" xfId="0" applyNumberFormat="1" applyFont="1" applyFill="1" applyBorder="1" applyAlignment="1" applyProtection="1">
      <alignment/>
      <protection/>
    </xf>
    <xf numFmtId="0" fontId="34" fillId="26" borderId="24" xfId="0" applyNumberFormat="1" applyFont="1" applyFill="1" applyBorder="1" applyAlignment="1" applyProtection="1">
      <alignment/>
      <protection/>
    </xf>
    <xf numFmtId="0" fontId="34" fillId="26" borderId="21" xfId="0" applyNumberFormat="1" applyFont="1" applyFill="1" applyBorder="1" applyAlignment="1" applyProtection="1">
      <alignment/>
      <protection/>
    </xf>
    <xf numFmtId="0" fontId="35" fillId="26" borderId="15" xfId="0" applyNumberFormat="1" applyFont="1" applyFill="1" applyBorder="1" applyAlignment="1" applyProtection="1">
      <alignment/>
      <protection/>
    </xf>
    <xf numFmtId="0" fontId="35" fillId="26" borderId="21" xfId="0" applyNumberFormat="1" applyFont="1" applyFill="1" applyBorder="1" applyAlignment="1" applyProtection="1">
      <alignment/>
      <protection/>
    </xf>
    <xf numFmtId="0" fontId="34" fillId="26" borderId="29" xfId="0" applyNumberFormat="1" applyFont="1" applyFill="1" applyBorder="1" applyAlignment="1" applyProtection="1">
      <alignment/>
      <protection/>
    </xf>
    <xf numFmtId="0" fontId="35" fillId="26" borderId="24" xfId="0" applyNumberFormat="1" applyFont="1" applyFill="1" applyBorder="1" applyAlignment="1" applyProtection="1">
      <alignment/>
      <protection/>
    </xf>
    <xf numFmtId="0" fontId="35" fillId="26" borderId="0" xfId="0" applyNumberFormat="1" applyFont="1" applyFill="1" applyBorder="1" applyAlignment="1" applyProtection="1">
      <alignment/>
      <protection/>
    </xf>
    <xf numFmtId="0" fontId="35" fillId="26" borderId="0" xfId="0" applyNumberFormat="1" applyFont="1" applyFill="1" applyBorder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4" fillId="26" borderId="0" xfId="0" applyNumberFormat="1" applyFont="1" applyFill="1" applyAlignment="1" applyProtection="1">
      <alignment horizontal="center" vertical="center" wrapText="1"/>
      <protection/>
    </xf>
    <xf numFmtId="0" fontId="0" fillId="26" borderId="0" xfId="0" applyFont="1" applyFill="1" applyAlignment="1">
      <alignment horizontal="center"/>
    </xf>
    <xf numFmtId="0" fontId="4" fillId="11" borderId="0" xfId="0" applyNumberFormat="1" applyFont="1" applyFill="1" applyAlignment="1" applyProtection="1">
      <alignment horizontal="center" vertical="center" wrapText="1"/>
      <protection/>
    </xf>
    <xf numFmtId="0" fontId="0" fillId="11" borderId="0" xfId="0" applyFont="1" applyFill="1" applyAlignment="1">
      <alignment horizontal="center"/>
    </xf>
    <xf numFmtId="0" fontId="35" fillId="11" borderId="27" xfId="0" applyNumberFormat="1" applyFont="1" applyFill="1" applyBorder="1" applyAlignment="1" applyProtection="1">
      <alignment/>
      <protection/>
    </xf>
    <xf numFmtId="0" fontId="35" fillId="11" borderId="15" xfId="0" applyNumberFormat="1" applyFont="1" applyFill="1" applyBorder="1" applyAlignment="1" applyProtection="1">
      <alignment/>
      <protection/>
    </xf>
    <xf numFmtId="0" fontId="34" fillId="11" borderId="15" xfId="0" applyNumberFormat="1" applyFont="1" applyFill="1" applyBorder="1" applyAlignment="1" applyProtection="1">
      <alignment/>
      <protection/>
    </xf>
    <xf numFmtId="0" fontId="34" fillId="11" borderId="24" xfId="0" applyNumberFormat="1" applyFont="1" applyFill="1" applyBorder="1" applyAlignment="1" applyProtection="1">
      <alignment/>
      <protection/>
    </xf>
    <xf numFmtId="0" fontId="34" fillId="11" borderId="21" xfId="0" applyNumberFormat="1" applyFont="1" applyFill="1" applyBorder="1" applyAlignment="1" applyProtection="1">
      <alignment/>
      <protection/>
    </xf>
    <xf numFmtId="0" fontId="35" fillId="11" borderId="15" xfId="0" applyNumberFormat="1" applyFont="1" applyFill="1" applyBorder="1" applyAlignment="1" applyProtection="1">
      <alignment/>
      <protection/>
    </xf>
    <xf numFmtId="0" fontId="35" fillId="11" borderId="21" xfId="0" applyNumberFormat="1" applyFont="1" applyFill="1" applyBorder="1" applyAlignment="1" applyProtection="1">
      <alignment/>
      <protection/>
    </xf>
    <xf numFmtId="0" fontId="34" fillId="11" borderId="29" xfId="0" applyNumberFormat="1" applyFont="1" applyFill="1" applyBorder="1" applyAlignment="1" applyProtection="1">
      <alignment/>
      <protection/>
    </xf>
    <xf numFmtId="0" fontId="35" fillId="11" borderId="24" xfId="0" applyNumberFormat="1" applyFont="1" applyFill="1" applyBorder="1" applyAlignment="1" applyProtection="1">
      <alignment/>
      <protection/>
    </xf>
    <xf numFmtId="0" fontId="35" fillId="11" borderId="0" xfId="0" applyNumberFormat="1" applyFont="1" applyFill="1" applyBorder="1" applyAlignment="1" applyProtection="1">
      <alignment/>
      <protection/>
    </xf>
    <xf numFmtId="0" fontId="35" fillId="11" borderId="0" xfId="0" applyNumberFormat="1" applyFont="1" applyFill="1" applyBorder="1" applyAlignment="1" applyProtection="1">
      <alignment/>
      <protection/>
    </xf>
    <xf numFmtId="0" fontId="34" fillId="11" borderId="0" xfId="0" applyNumberFormat="1" applyFont="1" applyFill="1" applyAlignment="1" applyProtection="1">
      <alignment/>
      <protection/>
    </xf>
    <xf numFmtId="0" fontId="0" fillId="11" borderId="0" xfId="0" applyNumberFormat="1" applyFont="1" applyFill="1" applyAlignment="1" applyProtection="1">
      <alignment/>
      <protection/>
    </xf>
    <xf numFmtId="0" fontId="0" fillId="28" borderId="0" xfId="0" applyFont="1" applyFill="1" applyAlignment="1">
      <alignment horizontal="center"/>
    </xf>
    <xf numFmtId="0" fontId="0" fillId="28" borderId="16" xfId="0" applyNumberFormat="1" applyFont="1" applyFill="1" applyBorder="1" applyAlignment="1" applyProtection="1">
      <alignment horizontal="center" vertical="center" wrapText="1"/>
      <protection/>
    </xf>
    <xf numFmtId="0" fontId="35" fillId="28" borderId="27" xfId="0" applyNumberFormat="1" applyFont="1" applyFill="1" applyBorder="1" applyAlignment="1" applyProtection="1">
      <alignment/>
      <protection/>
    </xf>
    <xf numFmtId="0" fontId="35" fillId="28" borderId="15" xfId="0" applyNumberFormat="1" applyFont="1" applyFill="1" applyBorder="1" applyAlignment="1" applyProtection="1">
      <alignment/>
      <protection/>
    </xf>
    <xf numFmtId="0" fontId="34" fillId="28" borderId="15" xfId="0" applyNumberFormat="1" applyFont="1" applyFill="1" applyBorder="1" applyAlignment="1" applyProtection="1">
      <alignment/>
      <protection/>
    </xf>
    <xf numFmtId="0" fontId="35" fillId="28" borderId="15" xfId="0" applyNumberFormat="1" applyFont="1" applyFill="1" applyBorder="1" applyAlignment="1" applyProtection="1">
      <alignment/>
      <protection/>
    </xf>
    <xf numFmtId="0" fontId="34" fillId="28" borderId="24" xfId="0" applyNumberFormat="1" applyFont="1" applyFill="1" applyBorder="1" applyAlignment="1" applyProtection="1">
      <alignment/>
      <protection/>
    </xf>
    <xf numFmtId="0" fontId="34" fillId="28" borderId="21" xfId="0" applyNumberFormat="1" applyFont="1" applyFill="1" applyBorder="1" applyAlignment="1" applyProtection="1">
      <alignment/>
      <protection/>
    </xf>
    <xf numFmtId="0" fontId="35" fillId="28" borderId="21" xfId="0" applyNumberFormat="1" applyFont="1" applyFill="1" applyBorder="1" applyAlignment="1" applyProtection="1">
      <alignment/>
      <protection/>
    </xf>
    <xf numFmtId="0" fontId="34" fillId="28" borderId="29" xfId="0" applyNumberFormat="1" applyFont="1" applyFill="1" applyBorder="1" applyAlignment="1" applyProtection="1">
      <alignment/>
      <protection/>
    </xf>
    <xf numFmtId="0" fontId="35" fillId="28" borderId="24" xfId="0" applyNumberFormat="1" applyFont="1" applyFill="1" applyBorder="1" applyAlignment="1" applyProtection="1">
      <alignment/>
      <protection/>
    </xf>
    <xf numFmtId="0" fontId="35" fillId="28" borderId="0" xfId="0" applyNumberFormat="1" applyFont="1" applyFill="1" applyBorder="1" applyAlignment="1" applyProtection="1">
      <alignment/>
      <protection/>
    </xf>
    <xf numFmtId="0" fontId="34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/>
      <protection/>
    </xf>
    <xf numFmtId="0" fontId="0" fillId="26" borderId="0" xfId="0" applyFill="1" applyAlignment="1">
      <alignment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6" fillId="26" borderId="15" xfId="0" applyNumberFormat="1" applyFont="1" applyFill="1" applyBorder="1" applyAlignment="1" applyProtection="1">
      <alignment horizontal="center" vertical="center" wrapText="1"/>
      <protection/>
    </xf>
    <xf numFmtId="0" fontId="6" fillId="26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8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34" xfId="0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8" borderId="16" xfId="0" applyNumberFormat="1" applyFont="1" applyFill="1" applyBorder="1" applyAlignment="1" applyProtection="1">
      <alignment horizontal="center" vertical="center" wrapText="1"/>
      <protection/>
    </xf>
    <xf numFmtId="0" fontId="0" fillId="28" borderId="17" xfId="0" applyNumberFormat="1" applyFont="1" applyFill="1" applyBorder="1" applyAlignment="1" applyProtection="1">
      <alignment horizontal="center" vertical="center" wrapText="1"/>
      <protection/>
    </xf>
    <xf numFmtId="0" fontId="6" fillId="11" borderId="15" xfId="0" applyNumberFormat="1" applyFont="1" applyFill="1" applyBorder="1" applyAlignment="1" applyProtection="1">
      <alignment horizontal="center" vertical="center" wrapText="1"/>
      <protection/>
    </xf>
    <xf numFmtId="0" fontId="6" fillId="11" borderId="24" xfId="0" applyNumberFormat="1" applyFont="1" applyFill="1" applyBorder="1" applyAlignment="1" applyProtection="1">
      <alignment horizontal="center" vertical="center" wrapText="1"/>
      <protection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8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zoomScale="70" zoomScaleNormal="70" zoomScaleSheetLayoutView="70" zoomScalePageLayoutView="0" workbookViewId="0" topLeftCell="B1">
      <pane xSplit="2" topLeftCell="G2" activePane="topRight" state="frozen"/>
      <selection pane="topLeft" activeCell="B68" sqref="B68"/>
      <selection pane="topRight" activeCell="B1" sqref="B1:R111"/>
    </sheetView>
  </sheetViews>
  <sheetFormatPr defaultColWidth="9.16015625" defaultRowHeight="12.75"/>
  <cols>
    <col min="1" max="1" width="9.5" style="4" hidden="1" customWidth="1"/>
    <col min="2" max="2" width="17.33203125" style="11" customWidth="1"/>
    <col min="3" max="3" width="11.66015625" style="11" customWidth="1"/>
    <col min="4" max="4" width="42" style="14" customWidth="1"/>
    <col min="5" max="5" width="16.66015625" style="4" customWidth="1"/>
    <col min="6" max="6" width="20.83203125" style="4" customWidth="1"/>
    <col min="7" max="7" width="16.83203125" style="4" customWidth="1"/>
    <col min="8" max="8" width="16.66015625" style="4" customWidth="1"/>
    <col min="9" max="9" width="12.66015625" style="4" customWidth="1"/>
    <col min="10" max="10" width="15.33203125" style="4" customWidth="1"/>
    <col min="11" max="11" width="13.83203125" style="218" customWidth="1"/>
    <col min="12" max="13" width="12.66015625" style="4" customWidth="1"/>
    <col min="14" max="14" width="16.33203125" style="201" customWidth="1"/>
    <col min="15" max="15" width="17.33203125" style="232" customWidth="1"/>
    <col min="16" max="16" width="29" style="4" hidden="1" customWidth="1"/>
    <col min="17" max="17" width="21.33203125" style="4" customWidth="1"/>
    <col min="18" max="19" width="9.16015625" style="15" customWidth="1"/>
    <col min="20" max="20" width="12.16015625" style="15" bestFit="1" customWidth="1"/>
    <col min="21" max="16384" width="9.16015625" style="15" customWidth="1"/>
  </cols>
  <sheetData>
    <row r="1" spans="1:17" ht="42.75" customHeight="1">
      <c r="A1" s="2"/>
      <c r="D1" s="3"/>
      <c r="E1" s="1"/>
      <c r="F1" s="1"/>
      <c r="G1" s="1"/>
      <c r="H1" s="1"/>
      <c r="I1" s="1"/>
      <c r="J1" s="1"/>
      <c r="K1" s="204"/>
      <c r="L1" s="1"/>
      <c r="M1" s="244" t="s">
        <v>115</v>
      </c>
      <c r="N1" s="244"/>
      <c r="O1" s="244"/>
      <c r="P1" s="20"/>
      <c r="Q1" s="20"/>
    </row>
    <row r="2" spans="1:17" ht="10.5" customHeight="1">
      <c r="A2" s="2"/>
      <c r="D2" s="3"/>
      <c r="E2" s="1"/>
      <c r="F2" s="1"/>
      <c r="G2" s="1"/>
      <c r="H2" s="1"/>
      <c r="I2" s="1"/>
      <c r="J2" s="1"/>
      <c r="K2" s="204"/>
      <c r="L2" s="1"/>
      <c r="M2" s="244" t="s">
        <v>117</v>
      </c>
      <c r="N2" s="244"/>
      <c r="O2" s="244"/>
      <c r="P2" s="20"/>
      <c r="Q2" s="20"/>
    </row>
    <row r="3" spans="1:17" ht="21" customHeight="1" thickBot="1">
      <c r="A3" s="2"/>
      <c r="B3" s="245" t="s">
        <v>116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2:17" ht="19.5" hidden="1" thickBot="1">
      <c r="B4" s="26"/>
      <c r="C4" s="26"/>
      <c r="D4" s="27"/>
      <c r="E4" s="28"/>
      <c r="F4" s="28"/>
      <c r="G4" s="29"/>
      <c r="H4" s="28"/>
      <c r="I4" s="28"/>
      <c r="J4" s="5"/>
      <c r="K4" s="205"/>
      <c r="L4" s="6"/>
      <c r="M4" s="6"/>
      <c r="N4" s="203"/>
      <c r="O4" s="219"/>
      <c r="P4" s="6"/>
      <c r="Q4" s="13" t="s">
        <v>93</v>
      </c>
    </row>
    <row r="5" spans="2:17" ht="21.75" customHeight="1">
      <c r="B5" s="246" t="s">
        <v>95</v>
      </c>
      <c r="C5" s="248" t="s">
        <v>9</v>
      </c>
      <c r="D5" s="253" t="s">
        <v>94</v>
      </c>
      <c r="E5" s="257" t="s">
        <v>0</v>
      </c>
      <c r="F5" s="258"/>
      <c r="G5" s="258"/>
      <c r="H5" s="258"/>
      <c r="I5" s="258"/>
      <c r="J5" s="262" t="s">
        <v>1</v>
      </c>
      <c r="K5" s="263"/>
      <c r="L5" s="263"/>
      <c r="M5" s="263"/>
      <c r="N5" s="263"/>
      <c r="O5" s="263"/>
      <c r="P5" s="263"/>
      <c r="Q5" s="239" t="s">
        <v>2</v>
      </c>
    </row>
    <row r="6" spans="2:17" ht="21.75" customHeight="1">
      <c r="B6" s="247"/>
      <c r="C6" s="249"/>
      <c r="D6" s="254"/>
      <c r="E6" s="238"/>
      <c r="F6" s="238"/>
      <c r="G6" s="238"/>
      <c r="H6" s="238"/>
      <c r="I6" s="238"/>
      <c r="J6" s="264"/>
      <c r="K6" s="265"/>
      <c r="L6" s="265"/>
      <c r="M6" s="265"/>
      <c r="N6" s="265"/>
      <c r="O6" s="265"/>
      <c r="P6" s="265"/>
      <c r="Q6" s="259"/>
    </row>
    <row r="7" spans="2:17" ht="29.25" customHeight="1">
      <c r="B7" s="247"/>
      <c r="C7" s="249"/>
      <c r="D7" s="254"/>
      <c r="E7" s="238"/>
      <c r="F7" s="238"/>
      <c r="G7" s="238"/>
      <c r="H7" s="238"/>
      <c r="I7" s="238"/>
      <c r="J7" s="264"/>
      <c r="K7" s="265"/>
      <c r="L7" s="265"/>
      <c r="M7" s="265"/>
      <c r="N7" s="265"/>
      <c r="O7" s="265"/>
      <c r="P7" s="265"/>
      <c r="Q7" s="259"/>
    </row>
    <row r="8" spans="2:17" ht="24.75" customHeight="1">
      <c r="B8" s="247"/>
      <c r="C8" s="249"/>
      <c r="D8" s="254"/>
      <c r="E8" s="238"/>
      <c r="F8" s="238"/>
      <c r="G8" s="238"/>
      <c r="H8" s="238"/>
      <c r="I8" s="238"/>
      <c r="J8" s="264"/>
      <c r="K8" s="265"/>
      <c r="L8" s="265"/>
      <c r="M8" s="265"/>
      <c r="N8" s="265"/>
      <c r="O8" s="265"/>
      <c r="P8" s="265"/>
      <c r="Q8" s="259"/>
    </row>
    <row r="9" spans="1:17" ht="16.5" customHeight="1">
      <c r="A9" s="7"/>
      <c r="B9" s="260" t="s">
        <v>12</v>
      </c>
      <c r="C9" s="249"/>
      <c r="D9" s="255"/>
      <c r="E9" s="238"/>
      <c r="F9" s="238"/>
      <c r="G9" s="238"/>
      <c r="H9" s="238"/>
      <c r="I9" s="238"/>
      <c r="J9" s="264"/>
      <c r="K9" s="265"/>
      <c r="L9" s="265"/>
      <c r="M9" s="265"/>
      <c r="N9" s="265"/>
      <c r="O9" s="265"/>
      <c r="P9" s="265"/>
      <c r="Q9" s="259"/>
    </row>
    <row r="10" spans="1:17" ht="16.5" customHeight="1">
      <c r="A10" s="8"/>
      <c r="B10" s="260"/>
      <c r="C10" s="249"/>
      <c r="D10" s="255"/>
      <c r="E10" s="242" t="s">
        <v>3</v>
      </c>
      <c r="F10" s="240" t="s">
        <v>4</v>
      </c>
      <c r="G10" s="242" t="s">
        <v>5</v>
      </c>
      <c r="H10" s="242"/>
      <c r="I10" s="240" t="s">
        <v>6</v>
      </c>
      <c r="J10" s="242" t="s">
        <v>3</v>
      </c>
      <c r="K10" s="268" t="s">
        <v>4</v>
      </c>
      <c r="L10" s="242" t="s">
        <v>5</v>
      </c>
      <c r="M10" s="242"/>
      <c r="N10" s="251" t="s">
        <v>6</v>
      </c>
      <c r="O10" s="220" t="s">
        <v>5</v>
      </c>
      <c r="P10" s="187" t="s">
        <v>154</v>
      </c>
      <c r="Q10" s="259"/>
    </row>
    <row r="11" spans="1:17" ht="20.25" customHeight="1">
      <c r="A11" s="9"/>
      <c r="B11" s="260"/>
      <c r="C11" s="249"/>
      <c r="D11" s="255"/>
      <c r="E11" s="242"/>
      <c r="F11" s="240"/>
      <c r="G11" s="242" t="s">
        <v>7</v>
      </c>
      <c r="H11" s="242" t="s">
        <v>8</v>
      </c>
      <c r="I11" s="240"/>
      <c r="J11" s="242"/>
      <c r="K11" s="268"/>
      <c r="L11" s="242" t="s">
        <v>7</v>
      </c>
      <c r="M11" s="242" t="s">
        <v>8</v>
      </c>
      <c r="N11" s="251"/>
      <c r="O11" s="266" t="s">
        <v>11</v>
      </c>
      <c r="P11" s="187" t="s">
        <v>155</v>
      </c>
      <c r="Q11" s="259"/>
    </row>
    <row r="12" spans="1:17" ht="30.75" customHeight="1" thickBot="1">
      <c r="A12" s="12"/>
      <c r="B12" s="261"/>
      <c r="C12" s="250"/>
      <c r="D12" s="256"/>
      <c r="E12" s="243"/>
      <c r="F12" s="241"/>
      <c r="G12" s="243"/>
      <c r="H12" s="243"/>
      <c r="I12" s="241"/>
      <c r="J12" s="243"/>
      <c r="K12" s="269"/>
      <c r="L12" s="243"/>
      <c r="M12" s="243"/>
      <c r="N12" s="252"/>
      <c r="O12" s="267"/>
      <c r="P12" s="187" t="s">
        <v>156</v>
      </c>
      <c r="Q12" s="259"/>
    </row>
    <row r="13" spans="1:17" s="17" customFormat="1" ht="25.5" hidden="1">
      <c r="A13" s="21"/>
      <c r="B13" s="89" t="s">
        <v>13</v>
      </c>
      <c r="C13" s="90"/>
      <c r="D13" s="91" t="s">
        <v>33</v>
      </c>
      <c r="E13" s="92"/>
      <c r="F13" s="92"/>
      <c r="G13" s="92"/>
      <c r="H13" s="92"/>
      <c r="I13" s="92"/>
      <c r="J13" s="92"/>
      <c r="K13" s="206"/>
      <c r="L13" s="92"/>
      <c r="M13" s="92"/>
      <c r="N13" s="189"/>
      <c r="O13" s="221"/>
      <c r="P13" s="180"/>
      <c r="Q13" s="188"/>
    </row>
    <row r="14" spans="1:17" s="17" customFormat="1" ht="0.75" customHeight="1" hidden="1">
      <c r="A14" s="21"/>
      <c r="B14" s="61" t="s">
        <v>14</v>
      </c>
      <c r="C14" s="70"/>
      <c r="D14" s="63" t="s">
        <v>34</v>
      </c>
      <c r="E14" s="64"/>
      <c r="F14" s="64"/>
      <c r="G14" s="64"/>
      <c r="H14" s="64"/>
      <c r="I14" s="64"/>
      <c r="J14" s="64"/>
      <c r="K14" s="207"/>
      <c r="L14" s="64"/>
      <c r="M14" s="64"/>
      <c r="N14" s="190"/>
      <c r="O14" s="222"/>
      <c r="P14" s="165"/>
      <c r="Q14" s="67"/>
    </row>
    <row r="15" spans="1:17" ht="16.5" hidden="1">
      <c r="A15" s="22"/>
      <c r="B15" s="65" t="s">
        <v>10</v>
      </c>
      <c r="C15" s="62" t="s">
        <v>73</v>
      </c>
      <c r="D15" s="66" t="s">
        <v>35</v>
      </c>
      <c r="E15" s="76"/>
      <c r="F15" s="76"/>
      <c r="G15" s="76"/>
      <c r="H15" s="76"/>
      <c r="I15" s="76"/>
      <c r="J15" s="76"/>
      <c r="K15" s="208"/>
      <c r="L15" s="60"/>
      <c r="M15" s="60"/>
      <c r="N15" s="191"/>
      <c r="O15" s="223"/>
      <c r="P15" s="166"/>
      <c r="Q15" s="67"/>
    </row>
    <row r="16" spans="1:17" s="17" customFormat="1" ht="16.5" hidden="1">
      <c r="A16" s="21"/>
      <c r="B16" s="61" t="s">
        <v>15</v>
      </c>
      <c r="C16" s="70"/>
      <c r="D16" s="63" t="s">
        <v>36</v>
      </c>
      <c r="E16" s="64"/>
      <c r="F16" s="64"/>
      <c r="G16" s="64"/>
      <c r="H16" s="64"/>
      <c r="I16" s="64"/>
      <c r="J16" s="64"/>
      <c r="K16" s="207"/>
      <c r="L16" s="64"/>
      <c r="M16" s="64"/>
      <c r="N16" s="190"/>
      <c r="O16" s="222"/>
      <c r="P16" s="165"/>
      <c r="Q16" s="67"/>
    </row>
    <row r="17" spans="1:17" ht="16.5" hidden="1">
      <c r="A17" s="22"/>
      <c r="B17" s="65" t="s">
        <v>16</v>
      </c>
      <c r="C17" s="62" t="s">
        <v>74</v>
      </c>
      <c r="D17" s="66" t="s">
        <v>37</v>
      </c>
      <c r="E17" s="60"/>
      <c r="F17" s="60"/>
      <c r="G17" s="60"/>
      <c r="H17" s="60"/>
      <c r="I17" s="60"/>
      <c r="J17" s="60"/>
      <c r="K17" s="208"/>
      <c r="L17" s="60"/>
      <c r="M17" s="60"/>
      <c r="N17" s="191"/>
      <c r="O17" s="223"/>
      <c r="P17" s="166"/>
      <c r="Q17" s="67"/>
    </row>
    <row r="18" spans="1:17" ht="27.75" customHeight="1" hidden="1">
      <c r="A18" s="22"/>
      <c r="B18" s="65"/>
      <c r="C18" s="62"/>
      <c r="D18" s="66" t="s">
        <v>96</v>
      </c>
      <c r="E18" s="60"/>
      <c r="F18" s="60"/>
      <c r="G18" s="60"/>
      <c r="H18" s="60"/>
      <c r="I18" s="60"/>
      <c r="J18" s="60"/>
      <c r="K18" s="208"/>
      <c r="L18" s="60"/>
      <c r="M18" s="60"/>
      <c r="N18" s="191"/>
      <c r="O18" s="223"/>
      <c r="P18" s="166"/>
      <c r="Q18" s="67"/>
    </row>
    <row r="19" spans="1:17" ht="28.5" customHeight="1" hidden="1">
      <c r="A19" s="22"/>
      <c r="B19" s="65"/>
      <c r="C19" s="62"/>
      <c r="D19" s="66" t="s">
        <v>98</v>
      </c>
      <c r="E19" s="60"/>
      <c r="F19" s="60"/>
      <c r="G19" s="60"/>
      <c r="H19" s="60"/>
      <c r="I19" s="60"/>
      <c r="J19" s="60"/>
      <c r="K19" s="208"/>
      <c r="L19" s="60"/>
      <c r="M19" s="60"/>
      <c r="N19" s="191"/>
      <c r="O19" s="223"/>
      <c r="P19" s="166"/>
      <c r="Q19" s="67"/>
    </row>
    <row r="20" spans="1:17" ht="26.25" hidden="1">
      <c r="A20" s="22"/>
      <c r="B20" s="65" t="s">
        <v>17</v>
      </c>
      <c r="C20" s="62" t="s">
        <v>75</v>
      </c>
      <c r="D20" s="79" t="s">
        <v>38</v>
      </c>
      <c r="E20" s="60"/>
      <c r="F20" s="60"/>
      <c r="G20" s="60"/>
      <c r="H20" s="60"/>
      <c r="I20" s="60"/>
      <c r="J20" s="60"/>
      <c r="K20" s="208"/>
      <c r="L20" s="60"/>
      <c r="M20" s="60"/>
      <c r="N20" s="191"/>
      <c r="O20" s="223"/>
      <c r="P20" s="166"/>
      <c r="Q20" s="67"/>
    </row>
    <row r="21" spans="1:17" ht="25.5" hidden="1">
      <c r="A21" s="22"/>
      <c r="B21" s="65"/>
      <c r="C21" s="62"/>
      <c r="D21" s="66" t="s">
        <v>96</v>
      </c>
      <c r="E21" s="60"/>
      <c r="F21" s="60"/>
      <c r="G21" s="60"/>
      <c r="H21" s="60"/>
      <c r="I21" s="60"/>
      <c r="J21" s="60"/>
      <c r="K21" s="208"/>
      <c r="L21" s="60"/>
      <c r="M21" s="60"/>
      <c r="N21" s="191"/>
      <c r="O21" s="223"/>
      <c r="P21" s="166"/>
      <c r="Q21" s="67"/>
    </row>
    <row r="22" spans="1:17" ht="25.5" hidden="1">
      <c r="A22" s="22"/>
      <c r="B22" s="65"/>
      <c r="C22" s="62"/>
      <c r="D22" s="66" t="s">
        <v>98</v>
      </c>
      <c r="E22" s="60"/>
      <c r="F22" s="60"/>
      <c r="G22" s="60"/>
      <c r="H22" s="60"/>
      <c r="I22" s="60"/>
      <c r="J22" s="60"/>
      <c r="K22" s="208"/>
      <c r="L22" s="60"/>
      <c r="M22" s="60"/>
      <c r="N22" s="191"/>
      <c r="O22" s="223"/>
      <c r="P22" s="166"/>
      <c r="Q22" s="67"/>
    </row>
    <row r="23" spans="1:17" ht="16.5" hidden="1">
      <c r="A23" s="22"/>
      <c r="B23" s="65" t="s">
        <v>18</v>
      </c>
      <c r="C23" s="62" t="s">
        <v>76</v>
      </c>
      <c r="D23" s="66" t="s">
        <v>39</v>
      </c>
      <c r="E23" s="60"/>
      <c r="F23" s="60"/>
      <c r="G23" s="60"/>
      <c r="H23" s="60"/>
      <c r="I23" s="60"/>
      <c r="J23" s="60"/>
      <c r="K23" s="208"/>
      <c r="L23" s="60"/>
      <c r="M23" s="60"/>
      <c r="N23" s="191"/>
      <c r="O23" s="223"/>
      <c r="P23" s="166"/>
      <c r="Q23" s="67"/>
    </row>
    <row r="24" spans="1:17" s="17" customFormat="1" ht="25.5" hidden="1">
      <c r="A24" s="21"/>
      <c r="B24" s="61" t="s">
        <v>19</v>
      </c>
      <c r="C24" s="62"/>
      <c r="D24" s="63" t="s">
        <v>40</v>
      </c>
      <c r="E24" s="64"/>
      <c r="F24" s="64"/>
      <c r="G24" s="64"/>
      <c r="H24" s="64"/>
      <c r="I24" s="64"/>
      <c r="J24" s="60"/>
      <c r="K24" s="207"/>
      <c r="L24" s="64"/>
      <c r="M24" s="64"/>
      <c r="N24" s="190"/>
      <c r="O24" s="222"/>
      <c r="P24" s="165"/>
      <c r="Q24" s="67"/>
    </row>
    <row r="25" spans="1:17" ht="25.5" hidden="1">
      <c r="A25" s="22"/>
      <c r="B25" s="65" t="s">
        <v>20</v>
      </c>
      <c r="C25" s="62" t="s">
        <v>77</v>
      </c>
      <c r="D25" s="66" t="s">
        <v>41</v>
      </c>
      <c r="E25" s="60"/>
      <c r="F25" s="60"/>
      <c r="G25" s="60"/>
      <c r="H25" s="60"/>
      <c r="I25" s="60"/>
      <c r="J25" s="60"/>
      <c r="K25" s="208"/>
      <c r="L25" s="60"/>
      <c r="M25" s="60"/>
      <c r="N25" s="191"/>
      <c r="O25" s="223"/>
      <c r="P25" s="166"/>
      <c r="Q25" s="67"/>
    </row>
    <row r="26" spans="1:17" ht="25.5" hidden="1">
      <c r="A26" s="22"/>
      <c r="B26" s="65" t="s">
        <v>21</v>
      </c>
      <c r="C26" s="62" t="s">
        <v>78</v>
      </c>
      <c r="D26" s="66" t="s">
        <v>42</v>
      </c>
      <c r="E26" s="60"/>
      <c r="F26" s="60"/>
      <c r="G26" s="60"/>
      <c r="H26" s="60"/>
      <c r="I26" s="60"/>
      <c r="J26" s="60"/>
      <c r="K26" s="208"/>
      <c r="L26" s="60"/>
      <c r="M26" s="60"/>
      <c r="N26" s="191"/>
      <c r="O26" s="223"/>
      <c r="P26" s="166"/>
      <c r="Q26" s="67"/>
    </row>
    <row r="27" spans="1:17" ht="16.5" hidden="1">
      <c r="A27" s="22"/>
      <c r="B27" s="65" t="s">
        <v>22</v>
      </c>
      <c r="C27" s="62" t="s">
        <v>79</v>
      </c>
      <c r="D27" s="66" t="s">
        <v>43</v>
      </c>
      <c r="E27" s="60"/>
      <c r="F27" s="60"/>
      <c r="G27" s="60"/>
      <c r="H27" s="60"/>
      <c r="I27" s="60"/>
      <c r="J27" s="60"/>
      <c r="K27" s="208"/>
      <c r="L27" s="60"/>
      <c r="M27" s="60"/>
      <c r="N27" s="191"/>
      <c r="O27" s="223"/>
      <c r="P27" s="166"/>
      <c r="Q27" s="67"/>
    </row>
    <row r="28" spans="1:17" ht="25.5" hidden="1">
      <c r="A28" s="22"/>
      <c r="B28" s="65" t="s">
        <v>23</v>
      </c>
      <c r="C28" s="62" t="s">
        <v>79</v>
      </c>
      <c r="D28" s="66" t="s">
        <v>44</v>
      </c>
      <c r="E28" s="60"/>
      <c r="F28" s="60"/>
      <c r="G28" s="60"/>
      <c r="H28" s="60"/>
      <c r="I28" s="60"/>
      <c r="J28" s="60"/>
      <c r="K28" s="208"/>
      <c r="L28" s="60"/>
      <c r="M28" s="60"/>
      <c r="N28" s="191"/>
      <c r="O28" s="223"/>
      <c r="P28" s="166"/>
      <c r="Q28" s="67"/>
    </row>
    <row r="29" spans="1:17" ht="25.5" hidden="1">
      <c r="A29" s="22"/>
      <c r="B29" s="65" t="s">
        <v>24</v>
      </c>
      <c r="C29" s="62" t="s">
        <v>79</v>
      </c>
      <c r="D29" s="66" t="s">
        <v>45</v>
      </c>
      <c r="E29" s="60"/>
      <c r="F29" s="60"/>
      <c r="G29" s="60"/>
      <c r="H29" s="60"/>
      <c r="I29" s="60"/>
      <c r="J29" s="60"/>
      <c r="K29" s="208"/>
      <c r="L29" s="60"/>
      <c r="M29" s="60"/>
      <c r="N29" s="191"/>
      <c r="O29" s="223"/>
      <c r="P29" s="166"/>
      <c r="Q29" s="67"/>
    </row>
    <row r="30" spans="1:17" s="17" customFormat="1" ht="16.5" hidden="1">
      <c r="A30" s="21"/>
      <c r="B30" s="61">
        <v>100000</v>
      </c>
      <c r="C30" s="62"/>
      <c r="D30" s="63" t="s">
        <v>46</v>
      </c>
      <c r="E30" s="64"/>
      <c r="F30" s="64"/>
      <c r="G30" s="64"/>
      <c r="H30" s="64"/>
      <c r="I30" s="64"/>
      <c r="J30" s="60"/>
      <c r="K30" s="207"/>
      <c r="L30" s="64"/>
      <c r="M30" s="64"/>
      <c r="N30" s="190"/>
      <c r="O30" s="222"/>
      <c r="P30" s="165"/>
      <c r="Q30" s="67"/>
    </row>
    <row r="31" spans="1:17" s="18" customFormat="1" ht="25.5" hidden="1">
      <c r="A31" s="23"/>
      <c r="B31" s="69" t="s">
        <v>70</v>
      </c>
      <c r="C31" s="62" t="s">
        <v>80</v>
      </c>
      <c r="D31" s="66" t="s">
        <v>71</v>
      </c>
      <c r="E31" s="60"/>
      <c r="F31" s="60"/>
      <c r="G31" s="60"/>
      <c r="H31" s="60"/>
      <c r="I31" s="60"/>
      <c r="J31" s="59"/>
      <c r="K31" s="208"/>
      <c r="L31" s="60"/>
      <c r="M31" s="60"/>
      <c r="N31" s="191"/>
      <c r="O31" s="223"/>
      <c r="P31" s="166"/>
      <c r="Q31" s="67"/>
    </row>
    <row r="32" spans="1:17" s="18" customFormat="1" ht="0.75" customHeight="1" hidden="1">
      <c r="A32" s="23"/>
      <c r="B32" s="69" t="s">
        <v>99</v>
      </c>
      <c r="C32" s="62" t="s">
        <v>81</v>
      </c>
      <c r="D32" s="87" t="s">
        <v>100</v>
      </c>
      <c r="E32" s="60"/>
      <c r="F32" s="60"/>
      <c r="G32" s="60"/>
      <c r="H32" s="60"/>
      <c r="I32" s="60"/>
      <c r="J32" s="59"/>
      <c r="K32" s="208"/>
      <c r="L32" s="60"/>
      <c r="M32" s="60"/>
      <c r="N32" s="191"/>
      <c r="O32" s="223"/>
      <c r="P32" s="166"/>
      <c r="Q32" s="67"/>
    </row>
    <row r="33" spans="1:17" ht="16.5" hidden="1">
      <c r="A33" s="22"/>
      <c r="B33" s="65">
        <v>100203</v>
      </c>
      <c r="C33" s="62" t="s">
        <v>81</v>
      </c>
      <c r="D33" s="66" t="s">
        <v>47</v>
      </c>
      <c r="E33" s="60"/>
      <c r="F33" s="60"/>
      <c r="G33" s="60"/>
      <c r="H33" s="60"/>
      <c r="I33" s="60"/>
      <c r="J33" s="59"/>
      <c r="K33" s="208"/>
      <c r="L33" s="60"/>
      <c r="M33" s="60"/>
      <c r="N33" s="191"/>
      <c r="O33" s="223"/>
      <c r="P33" s="166"/>
      <c r="Q33" s="67"/>
    </row>
    <row r="34" spans="1:17" ht="51.75" hidden="1">
      <c r="A34" s="22"/>
      <c r="B34" s="65" t="s">
        <v>25</v>
      </c>
      <c r="C34" s="62" t="s">
        <v>81</v>
      </c>
      <c r="D34" s="88" t="s">
        <v>48</v>
      </c>
      <c r="E34" s="60"/>
      <c r="F34" s="60"/>
      <c r="G34" s="60"/>
      <c r="H34" s="60"/>
      <c r="I34" s="60"/>
      <c r="J34" s="59"/>
      <c r="K34" s="208"/>
      <c r="L34" s="60"/>
      <c r="M34" s="60"/>
      <c r="N34" s="191"/>
      <c r="O34" s="223"/>
      <c r="P34" s="166"/>
      <c r="Q34" s="67"/>
    </row>
    <row r="35" spans="1:17" s="17" customFormat="1" ht="16.5" hidden="1">
      <c r="A35" s="21"/>
      <c r="B35" s="61">
        <v>120000</v>
      </c>
      <c r="C35" s="62"/>
      <c r="D35" s="63" t="s">
        <v>49</v>
      </c>
      <c r="E35" s="64"/>
      <c r="F35" s="64"/>
      <c r="G35" s="64"/>
      <c r="H35" s="64"/>
      <c r="I35" s="64"/>
      <c r="J35" s="64"/>
      <c r="K35" s="207"/>
      <c r="L35" s="64"/>
      <c r="M35" s="64"/>
      <c r="N35" s="190"/>
      <c r="O35" s="222"/>
      <c r="P35" s="165"/>
      <c r="Q35" s="67"/>
    </row>
    <row r="36" spans="1:17" s="18" customFormat="1" ht="16.5" hidden="1">
      <c r="A36" s="23"/>
      <c r="B36" s="80">
        <v>120100</v>
      </c>
      <c r="C36" s="81" t="s">
        <v>82</v>
      </c>
      <c r="D36" s="82" t="s">
        <v>50</v>
      </c>
      <c r="E36" s="60"/>
      <c r="F36" s="60"/>
      <c r="G36" s="60"/>
      <c r="H36" s="60"/>
      <c r="I36" s="60"/>
      <c r="J36" s="64"/>
      <c r="K36" s="208"/>
      <c r="L36" s="60"/>
      <c r="M36" s="60"/>
      <c r="N36" s="191"/>
      <c r="O36" s="223"/>
      <c r="P36" s="166"/>
      <c r="Q36" s="67"/>
    </row>
    <row r="37" spans="1:17" ht="16.5" hidden="1">
      <c r="A37" s="22"/>
      <c r="B37" s="65">
        <v>120201</v>
      </c>
      <c r="C37" s="62" t="s">
        <v>82</v>
      </c>
      <c r="D37" s="66" t="s">
        <v>51</v>
      </c>
      <c r="E37" s="60"/>
      <c r="F37" s="60"/>
      <c r="G37" s="60"/>
      <c r="H37" s="60"/>
      <c r="I37" s="60"/>
      <c r="J37" s="59"/>
      <c r="K37" s="208"/>
      <c r="L37" s="60"/>
      <c r="M37" s="60"/>
      <c r="N37" s="191"/>
      <c r="O37" s="223"/>
      <c r="P37" s="166"/>
      <c r="Q37" s="67"/>
    </row>
    <row r="38" spans="1:17" ht="16.5" hidden="1">
      <c r="A38" s="22"/>
      <c r="B38" s="36">
        <v>150000</v>
      </c>
      <c r="C38" s="42"/>
      <c r="D38" s="38" t="s">
        <v>52</v>
      </c>
      <c r="E38" s="45"/>
      <c r="F38" s="45"/>
      <c r="G38" s="45"/>
      <c r="H38" s="45"/>
      <c r="I38" s="45"/>
      <c r="J38" s="45"/>
      <c r="K38" s="208"/>
      <c r="L38" s="45"/>
      <c r="M38" s="45"/>
      <c r="N38" s="191"/>
      <c r="O38" s="223"/>
      <c r="P38" s="167"/>
      <c r="Q38" s="40"/>
    </row>
    <row r="39" spans="1:17" ht="16.5" hidden="1">
      <c r="A39" s="22"/>
      <c r="B39" s="41">
        <v>150101</v>
      </c>
      <c r="C39" s="42" t="s">
        <v>83</v>
      </c>
      <c r="D39" s="43" t="s">
        <v>53</v>
      </c>
      <c r="E39" s="45"/>
      <c r="F39" s="45"/>
      <c r="G39" s="45"/>
      <c r="H39" s="45"/>
      <c r="I39" s="45"/>
      <c r="J39" s="47"/>
      <c r="K39" s="208"/>
      <c r="L39" s="45"/>
      <c r="M39" s="45"/>
      <c r="N39" s="191"/>
      <c r="O39" s="223"/>
      <c r="P39" s="167"/>
      <c r="Q39" s="40"/>
    </row>
    <row r="40" spans="1:17" ht="25.5" hidden="1">
      <c r="A40" s="22"/>
      <c r="B40" s="41" t="s">
        <v>26</v>
      </c>
      <c r="C40" s="42" t="s">
        <v>84</v>
      </c>
      <c r="D40" s="43" t="s">
        <v>54</v>
      </c>
      <c r="E40" s="45"/>
      <c r="F40" s="45"/>
      <c r="G40" s="45"/>
      <c r="H40" s="45"/>
      <c r="I40" s="45"/>
      <c r="J40" s="47"/>
      <c r="K40" s="208"/>
      <c r="L40" s="45"/>
      <c r="M40" s="45"/>
      <c r="N40" s="191"/>
      <c r="O40" s="223"/>
      <c r="P40" s="167"/>
      <c r="Q40" s="40"/>
    </row>
    <row r="41" spans="1:17" s="17" customFormat="1" ht="0.75" customHeight="1" hidden="1">
      <c r="A41" s="21"/>
      <c r="B41" s="61" t="s">
        <v>27</v>
      </c>
      <c r="C41" s="62"/>
      <c r="D41" s="63" t="s">
        <v>55</v>
      </c>
      <c r="E41" s="64"/>
      <c r="F41" s="64"/>
      <c r="G41" s="64"/>
      <c r="H41" s="64"/>
      <c r="I41" s="64"/>
      <c r="J41" s="59"/>
      <c r="K41" s="207"/>
      <c r="L41" s="64"/>
      <c r="M41" s="64"/>
      <c r="N41" s="190"/>
      <c r="O41" s="222"/>
      <c r="P41" s="165"/>
      <c r="Q41" s="67"/>
    </row>
    <row r="42" spans="1:17" ht="16.5" hidden="1">
      <c r="A42" s="22"/>
      <c r="B42" s="65" t="s">
        <v>28</v>
      </c>
      <c r="C42" s="62" t="s">
        <v>85</v>
      </c>
      <c r="D42" s="86" t="s">
        <v>56</v>
      </c>
      <c r="E42" s="60"/>
      <c r="F42" s="60"/>
      <c r="G42" s="60"/>
      <c r="H42" s="60"/>
      <c r="I42" s="60"/>
      <c r="J42" s="59"/>
      <c r="K42" s="208"/>
      <c r="L42" s="60"/>
      <c r="M42" s="60"/>
      <c r="N42" s="191"/>
      <c r="O42" s="223"/>
      <c r="P42" s="166"/>
      <c r="Q42" s="67"/>
    </row>
    <row r="43" spans="1:17" s="17" customFormat="1" ht="38.25" hidden="1">
      <c r="A43" s="21"/>
      <c r="B43" s="61">
        <v>170000</v>
      </c>
      <c r="C43" s="62"/>
      <c r="D43" s="63" t="s">
        <v>57</v>
      </c>
      <c r="E43" s="64"/>
      <c r="F43" s="64"/>
      <c r="G43" s="64"/>
      <c r="H43" s="64"/>
      <c r="I43" s="64"/>
      <c r="J43" s="64"/>
      <c r="K43" s="207"/>
      <c r="L43" s="64"/>
      <c r="M43" s="64"/>
      <c r="N43" s="190"/>
      <c r="O43" s="222"/>
      <c r="P43" s="165"/>
      <c r="Q43" s="67"/>
    </row>
    <row r="44" spans="1:17" ht="38.25" hidden="1">
      <c r="A44" s="22"/>
      <c r="B44" s="65">
        <v>170703</v>
      </c>
      <c r="C44" s="62" t="s">
        <v>86</v>
      </c>
      <c r="D44" s="66" t="s">
        <v>58</v>
      </c>
      <c r="E44" s="60"/>
      <c r="F44" s="60"/>
      <c r="G44" s="60"/>
      <c r="H44" s="60"/>
      <c r="I44" s="60"/>
      <c r="J44" s="59"/>
      <c r="K44" s="208"/>
      <c r="L44" s="60"/>
      <c r="M44" s="60"/>
      <c r="N44" s="191"/>
      <c r="O44" s="223"/>
      <c r="P44" s="166"/>
      <c r="Q44" s="67"/>
    </row>
    <row r="45" spans="1:17" s="17" customFormat="1" ht="25.5" hidden="1">
      <c r="A45" s="21"/>
      <c r="B45" s="36">
        <v>180000</v>
      </c>
      <c r="C45" s="42"/>
      <c r="D45" s="38" t="s">
        <v>59</v>
      </c>
      <c r="E45" s="39"/>
      <c r="F45" s="39"/>
      <c r="G45" s="39"/>
      <c r="H45" s="39"/>
      <c r="I45" s="39"/>
      <c r="J45" s="39"/>
      <c r="K45" s="207"/>
      <c r="L45" s="39"/>
      <c r="M45" s="39"/>
      <c r="N45" s="190"/>
      <c r="O45" s="222"/>
      <c r="P45" s="168"/>
      <c r="Q45" s="40"/>
    </row>
    <row r="46" spans="1:17" ht="51" hidden="1">
      <c r="A46" s="22"/>
      <c r="B46" s="41">
        <v>180409</v>
      </c>
      <c r="C46" s="42" t="s">
        <v>83</v>
      </c>
      <c r="D46" s="43" t="s">
        <v>60</v>
      </c>
      <c r="E46" s="45"/>
      <c r="F46" s="45"/>
      <c r="G46" s="45"/>
      <c r="H46" s="45"/>
      <c r="I46" s="45"/>
      <c r="J46" s="47"/>
      <c r="K46" s="208"/>
      <c r="L46" s="45"/>
      <c r="M46" s="45"/>
      <c r="N46" s="191"/>
      <c r="O46" s="223"/>
      <c r="P46" s="167"/>
      <c r="Q46" s="40"/>
    </row>
    <row r="47" spans="1:17" ht="0.75" customHeight="1" hidden="1">
      <c r="A47" s="22"/>
      <c r="B47" s="46"/>
      <c r="C47" s="42"/>
      <c r="D47" s="48"/>
      <c r="E47" s="47"/>
      <c r="F47" s="47"/>
      <c r="G47" s="45"/>
      <c r="H47" s="45"/>
      <c r="I47" s="45"/>
      <c r="J47" s="47"/>
      <c r="K47" s="208"/>
      <c r="L47" s="45"/>
      <c r="M47" s="45"/>
      <c r="N47" s="194"/>
      <c r="O47" s="224"/>
      <c r="P47" s="169"/>
      <c r="Q47" s="40"/>
    </row>
    <row r="48" spans="1:17" ht="16.5" hidden="1">
      <c r="A48" s="22"/>
      <c r="B48" s="46"/>
      <c r="C48" s="42"/>
      <c r="D48" s="49"/>
      <c r="E48" s="44"/>
      <c r="F48" s="44"/>
      <c r="G48" s="45"/>
      <c r="H48" s="45"/>
      <c r="I48" s="45"/>
      <c r="J48" s="47"/>
      <c r="K48" s="208"/>
      <c r="L48" s="45"/>
      <c r="M48" s="45"/>
      <c r="N48" s="191"/>
      <c r="O48" s="223"/>
      <c r="P48" s="167"/>
      <c r="Q48" s="40"/>
    </row>
    <row r="49" spans="1:17" s="17" customFormat="1" ht="16.5" hidden="1">
      <c r="A49" s="21"/>
      <c r="B49" s="61">
        <v>240000</v>
      </c>
      <c r="C49" s="62"/>
      <c r="D49" s="63" t="s">
        <v>61</v>
      </c>
      <c r="E49" s="64"/>
      <c r="F49" s="64"/>
      <c r="G49" s="64"/>
      <c r="H49" s="64"/>
      <c r="I49" s="64"/>
      <c r="J49" s="64"/>
      <c r="K49" s="207"/>
      <c r="L49" s="64"/>
      <c r="M49" s="64"/>
      <c r="N49" s="190"/>
      <c r="O49" s="222"/>
      <c r="P49" s="165"/>
      <c r="Q49" s="67"/>
    </row>
    <row r="50" spans="1:17" ht="25.5" hidden="1">
      <c r="A50" s="22"/>
      <c r="B50" s="65">
        <v>240601</v>
      </c>
      <c r="C50" s="62" t="s">
        <v>87</v>
      </c>
      <c r="D50" s="66" t="s">
        <v>62</v>
      </c>
      <c r="E50" s="60"/>
      <c r="F50" s="60"/>
      <c r="G50" s="60"/>
      <c r="H50" s="60"/>
      <c r="I50" s="60"/>
      <c r="J50" s="59"/>
      <c r="K50" s="208"/>
      <c r="L50" s="60"/>
      <c r="M50" s="60"/>
      <c r="N50" s="191"/>
      <c r="O50" s="223"/>
      <c r="P50" s="166"/>
      <c r="Q50" s="67"/>
    </row>
    <row r="51" spans="1:17" s="17" customFormat="1" ht="25.5" hidden="1">
      <c r="A51" s="21"/>
      <c r="B51" s="61">
        <v>250000</v>
      </c>
      <c r="C51" s="62"/>
      <c r="D51" s="63" t="s">
        <v>63</v>
      </c>
      <c r="E51" s="64"/>
      <c r="F51" s="64"/>
      <c r="G51" s="64"/>
      <c r="H51" s="64"/>
      <c r="I51" s="64"/>
      <c r="J51" s="64"/>
      <c r="K51" s="207"/>
      <c r="L51" s="64"/>
      <c r="M51" s="64"/>
      <c r="N51" s="190"/>
      <c r="O51" s="222"/>
      <c r="P51" s="165"/>
      <c r="Q51" s="67"/>
    </row>
    <row r="52" spans="1:17" ht="17.25" hidden="1" thickBot="1">
      <c r="A52" s="22"/>
      <c r="B52" s="71"/>
      <c r="C52" s="72" t="s">
        <v>88</v>
      </c>
      <c r="D52" s="73" t="s">
        <v>64</v>
      </c>
      <c r="E52" s="74"/>
      <c r="F52" s="74"/>
      <c r="G52" s="74"/>
      <c r="H52" s="74"/>
      <c r="I52" s="74"/>
      <c r="J52" s="77"/>
      <c r="K52" s="209"/>
      <c r="L52" s="74"/>
      <c r="M52" s="74"/>
      <c r="N52" s="192"/>
      <c r="O52" s="225"/>
      <c r="P52" s="170"/>
      <c r="Q52" s="78"/>
    </row>
    <row r="53" spans="1:17" ht="64.5" hidden="1" thickBot="1">
      <c r="A53" s="24"/>
      <c r="B53" s="50" t="s">
        <v>29</v>
      </c>
      <c r="C53" s="51" t="s">
        <v>83</v>
      </c>
      <c r="D53" s="52" t="s">
        <v>65</v>
      </c>
      <c r="E53" s="53"/>
      <c r="F53" s="53"/>
      <c r="G53" s="53"/>
      <c r="H53" s="53"/>
      <c r="I53" s="53"/>
      <c r="J53" s="54"/>
      <c r="K53" s="210"/>
      <c r="L53" s="53"/>
      <c r="M53" s="53"/>
      <c r="N53" s="193"/>
      <c r="O53" s="226"/>
      <c r="P53" s="171"/>
      <c r="Q53" s="55">
        <f>E53+J53</f>
        <v>0</v>
      </c>
    </row>
    <row r="54" spans="1:17" s="17" customFormat="1" ht="25.5">
      <c r="A54" s="25"/>
      <c r="B54" s="61" t="s">
        <v>30</v>
      </c>
      <c r="C54" s="62"/>
      <c r="D54" s="63" t="s">
        <v>66</v>
      </c>
      <c r="E54" s="64"/>
      <c r="F54" s="64"/>
      <c r="G54" s="64"/>
      <c r="H54" s="64"/>
      <c r="I54" s="64"/>
      <c r="J54" s="64"/>
      <c r="K54" s="207"/>
      <c r="L54" s="64"/>
      <c r="M54" s="64"/>
      <c r="N54" s="190"/>
      <c r="O54" s="222"/>
      <c r="P54" s="181"/>
      <c r="Q54" s="67"/>
    </row>
    <row r="55" spans="1:17" s="17" customFormat="1" ht="16.5" hidden="1">
      <c r="A55" s="21"/>
      <c r="B55" s="61" t="s">
        <v>14</v>
      </c>
      <c r="C55" s="62"/>
      <c r="D55" s="63" t="s">
        <v>34</v>
      </c>
      <c r="E55" s="64"/>
      <c r="F55" s="64"/>
      <c r="G55" s="64"/>
      <c r="H55" s="64"/>
      <c r="I55" s="64"/>
      <c r="J55" s="64"/>
      <c r="K55" s="207"/>
      <c r="L55" s="64"/>
      <c r="M55" s="64"/>
      <c r="N55" s="190"/>
      <c r="O55" s="222"/>
      <c r="P55" s="165"/>
      <c r="Q55" s="67"/>
    </row>
    <row r="56" spans="1:17" ht="0.75" customHeight="1" hidden="1">
      <c r="A56" s="22"/>
      <c r="B56" s="65" t="s">
        <v>10</v>
      </c>
      <c r="C56" s="62" t="s">
        <v>73</v>
      </c>
      <c r="D56" s="66" t="s">
        <v>35</v>
      </c>
      <c r="E56" s="60"/>
      <c r="F56" s="60"/>
      <c r="G56" s="60"/>
      <c r="H56" s="60"/>
      <c r="I56" s="60"/>
      <c r="J56" s="59"/>
      <c r="K56" s="208"/>
      <c r="L56" s="60"/>
      <c r="M56" s="60"/>
      <c r="N56" s="191"/>
      <c r="O56" s="223"/>
      <c r="P56" s="166"/>
      <c r="Q56" s="67"/>
    </row>
    <row r="57" spans="1:17" s="17" customFormat="1" ht="16.5" hidden="1">
      <c r="A57" s="21"/>
      <c r="B57" s="61" t="s">
        <v>31</v>
      </c>
      <c r="C57" s="62"/>
      <c r="D57" s="63" t="s">
        <v>67</v>
      </c>
      <c r="E57" s="64"/>
      <c r="F57" s="64"/>
      <c r="G57" s="64"/>
      <c r="H57" s="64"/>
      <c r="I57" s="64"/>
      <c r="J57" s="64"/>
      <c r="K57" s="207"/>
      <c r="L57" s="64"/>
      <c r="M57" s="64"/>
      <c r="N57" s="190"/>
      <c r="O57" s="222"/>
      <c r="P57" s="165"/>
      <c r="Q57" s="67"/>
    </row>
    <row r="58" spans="1:17" ht="16.5" hidden="1">
      <c r="A58" s="22"/>
      <c r="B58" s="65" t="s">
        <v>32</v>
      </c>
      <c r="C58" s="62" t="s">
        <v>89</v>
      </c>
      <c r="D58" s="66" t="s">
        <v>68</v>
      </c>
      <c r="E58" s="60"/>
      <c r="F58" s="60"/>
      <c r="G58" s="60"/>
      <c r="H58" s="60"/>
      <c r="I58" s="60"/>
      <c r="J58" s="76"/>
      <c r="K58" s="208"/>
      <c r="L58" s="60"/>
      <c r="M58" s="60"/>
      <c r="N58" s="191"/>
      <c r="O58" s="223"/>
      <c r="P58" s="166"/>
      <c r="Q58" s="67"/>
    </row>
    <row r="59" spans="1:17" ht="51">
      <c r="A59" s="22"/>
      <c r="B59" s="65" t="s">
        <v>118</v>
      </c>
      <c r="C59" s="62" t="s">
        <v>90</v>
      </c>
      <c r="D59" s="66" t="s">
        <v>69</v>
      </c>
      <c r="E59" s="59">
        <f>E60+E76</f>
        <v>97369760</v>
      </c>
      <c r="F59" s="59">
        <f>F60+F76</f>
        <v>97369760</v>
      </c>
      <c r="G59" s="59">
        <f>G60+G76</f>
        <v>79549012</v>
      </c>
      <c r="H59" s="98">
        <f>H60+H76</f>
        <v>12955364</v>
      </c>
      <c r="I59" s="59"/>
      <c r="J59" s="59">
        <f>J60+J76+J92</f>
        <v>4037561</v>
      </c>
      <c r="K59" s="211">
        <f>K60+K76</f>
        <v>1916702</v>
      </c>
      <c r="L59" s="59">
        <f>L60+L76</f>
        <v>584581</v>
      </c>
      <c r="M59" s="59">
        <f>M60+M76</f>
        <v>26563</v>
      </c>
      <c r="N59" s="194">
        <f>N60+N76+N92</f>
        <v>2120859</v>
      </c>
      <c r="O59" s="224">
        <f>O60+O76+O92</f>
        <v>2120859</v>
      </c>
      <c r="P59" s="172">
        <f>P60+P76+P92</f>
        <v>0</v>
      </c>
      <c r="Q59" s="161">
        <f>E59+J59+P59</f>
        <v>101407321</v>
      </c>
    </row>
    <row r="60" spans="1:17" ht="25.5">
      <c r="A60" s="22"/>
      <c r="B60" s="65"/>
      <c r="C60" s="62"/>
      <c r="D60" s="66" t="s">
        <v>97</v>
      </c>
      <c r="E60" s="60">
        <f>F60</f>
        <v>62455344</v>
      </c>
      <c r="F60" s="60">
        <f aca="true" t="shared" si="0" ref="F60:P60">F61+F62+F63+F64+F65+F66+F67+F68+F69+F70+F71+F72+F73+F74</f>
        <v>62455344</v>
      </c>
      <c r="G60" s="59">
        <f t="shared" si="0"/>
        <v>61951800</v>
      </c>
      <c r="H60" s="59">
        <f t="shared" si="0"/>
        <v>503544</v>
      </c>
      <c r="I60" s="60">
        <f t="shared" si="0"/>
        <v>0</v>
      </c>
      <c r="J60" s="60">
        <f t="shared" si="0"/>
        <v>0</v>
      </c>
      <c r="K60" s="208">
        <f t="shared" si="0"/>
        <v>0</v>
      </c>
      <c r="L60" s="60">
        <f t="shared" si="0"/>
        <v>0</v>
      </c>
      <c r="M60" s="60">
        <f t="shared" si="0"/>
        <v>0</v>
      </c>
      <c r="N60" s="191">
        <f t="shared" si="0"/>
        <v>0</v>
      </c>
      <c r="O60" s="223">
        <f t="shared" si="0"/>
        <v>0</v>
      </c>
      <c r="P60" s="166">
        <f t="shared" si="0"/>
        <v>0</v>
      </c>
      <c r="Q60" s="67">
        <f>E60+J60+P60</f>
        <v>62455344</v>
      </c>
    </row>
    <row r="61" spans="1:17" ht="16.5">
      <c r="A61" s="22"/>
      <c r="B61" s="97" t="s">
        <v>102</v>
      </c>
      <c r="C61" s="62"/>
      <c r="D61" s="66"/>
      <c r="E61" s="60">
        <f>F61</f>
        <v>5887762</v>
      </c>
      <c r="F61" s="60">
        <f>G61+H61</f>
        <v>5887762</v>
      </c>
      <c r="G61" s="60">
        <v>5887762</v>
      </c>
      <c r="H61" s="106">
        <v>0</v>
      </c>
      <c r="I61" s="60"/>
      <c r="J61" s="59">
        <f>K61+N61</f>
        <v>0</v>
      </c>
      <c r="K61" s="208"/>
      <c r="L61" s="60"/>
      <c r="M61" s="60"/>
      <c r="N61" s="194">
        <f>O61</f>
        <v>0</v>
      </c>
      <c r="O61" s="223"/>
      <c r="P61" s="166"/>
      <c r="Q61" s="67">
        <f>E61+J61</f>
        <v>5887762</v>
      </c>
    </row>
    <row r="62" spans="1:17" ht="16.5">
      <c r="A62" s="22"/>
      <c r="B62" s="97" t="s">
        <v>103</v>
      </c>
      <c r="C62" s="62"/>
      <c r="D62" s="66"/>
      <c r="E62" s="60">
        <f>F62</f>
        <v>5784573</v>
      </c>
      <c r="F62" s="60">
        <f aca="true" t="shared" si="1" ref="F62:F74">G62+H62</f>
        <v>5784573</v>
      </c>
      <c r="G62" s="60">
        <v>5784573</v>
      </c>
      <c r="H62" s="106">
        <v>0</v>
      </c>
      <c r="I62" s="60"/>
      <c r="J62" s="59">
        <f aca="true" t="shared" si="2" ref="J62:J74">K62+N62</f>
        <v>0</v>
      </c>
      <c r="K62" s="208"/>
      <c r="L62" s="60"/>
      <c r="M62" s="60"/>
      <c r="N62" s="194">
        <f>O62</f>
        <v>0</v>
      </c>
      <c r="O62" s="223"/>
      <c r="P62" s="166"/>
      <c r="Q62" s="67">
        <f aca="true" t="shared" si="3" ref="Q62:Q90">E62+J62</f>
        <v>5784573</v>
      </c>
    </row>
    <row r="63" spans="1:17" ht="16.5">
      <c r="A63" s="22"/>
      <c r="B63" s="97" t="s">
        <v>104</v>
      </c>
      <c r="C63" s="62"/>
      <c r="D63" s="66"/>
      <c r="E63" s="60">
        <f>F63</f>
        <v>4593518</v>
      </c>
      <c r="F63" s="60">
        <f t="shared" si="1"/>
        <v>4593518</v>
      </c>
      <c r="G63" s="60">
        <v>4593518</v>
      </c>
      <c r="H63" s="106">
        <v>0</v>
      </c>
      <c r="I63" s="60"/>
      <c r="J63" s="59">
        <f>K63+N63</f>
        <v>0</v>
      </c>
      <c r="K63" s="208"/>
      <c r="L63" s="60"/>
      <c r="M63" s="60"/>
      <c r="N63" s="194">
        <f>O63</f>
        <v>0</v>
      </c>
      <c r="O63" s="223"/>
      <c r="P63" s="166"/>
      <c r="Q63" s="67">
        <f>E63+J63+P63</f>
        <v>4593518</v>
      </c>
    </row>
    <row r="64" spans="1:18" ht="18.75">
      <c r="A64" s="22"/>
      <c r="B64" s="97" t="s">
        <v>105</v>
      </c>
      <c r="C64" s="62"/>
      <c r="D64" s="66"/>
      <c r="E64" s="60">
        <f aca="true" t="shared" si="4" ref="E64:E74">F64</f>
        <v>2687255</v>
      </c>
      <c r="F64" s="60">
        <f t="shared" si="1"/>
        <v>2687255</v>
      </c>
      <c r="G64" s="60">
        <v>2687255</v>
      </c>
      <c r="H64" s="106">
        <v>0</v>
      </c>
      <c r="I64" s="60"/>
      <c r="J64" s="59">
        <f t="shared" si="2"/>
        <v>0</v>
      </c>
      <c r="K64" s="208"/>
      <c r="L64" s="60"/>
      <c r="M64" s="60"/>
      <c r="N64" s="194">
        <f aca="true" t="shared" si="5" ref="N64:N74">O64</f>
        <v>0</v>
      </c>
      <c r="O64" s="223"/>
      <c r="P64" s="166"/>
      <c r="Q64" s="67">
        <f>E64+J64</f>
        <v>2687255</v>
      </c>
      <c r="R64" s="158"/>
    </row>
    <row r="65" spans="1:17" ht="16.5">
      <c r="A65" s="22"/>
      <c r="B65" s="97" t="s">
        <v>106</v>
      </c>
      <c r="C65" s="62"/>
      <c r="D65" s="66"/>
      <c r="E65" s="60">
        <f t="shared" si="4"/>
        <v>4526238</v>
      </c>
      <c r="F65" s="60">
        <f t="shared" si="1"/>
        <v>4526238</v>
      </c>
      <c r="G65" s="60">
        <v>4418356</v>
      </c>
      <c r="H65" s="60">
        <v>107882</v>
      </c>
      <c r="I65" s="60"/>
      <c r="J65" s="59">
        <f t="shared" si="2"/>
        <v>0</v>
      </c>
      <c r="K65" s="208"/>
      <c r="L65" s="60"/>
      <c r="M65" s="60"/>
      <c r="N65" s="194">
        <f t="shared" si="5"/>
        <v>0</v>
      </c>
      <c r="O65" s="223"/>
      <c r="P65" s="166"/>
      <c r="Q65" s="67">
        <f t="shared" si="3"/>
        <v>4526238</v>
      </c>
    </row>
    <row r="66" spans="1:17" ht="16.5">
      <c r="A66" s="22"/>
      <c r="B66" s="97" t="s">
        <v>107</v>
      </c>
      <c r="C66" s="62"/>
      <c r="D66" s="66"/>
      <c r="E66" s="60">
        <f t="shared" si="4"/>
        <v>4580246</v>
      </c>
      <c r="F66" s="60">
        <f t="shared" si="1"/>
        <v>4580246</v>
      </c>
      <c r="G66" s="60">
        <v>4522398</v>
      </c>
      <c r="H66" s="60">
        <v>57848</v>
      </c>
      <c r="I66" s="60"/>
      <c r="J66" s="59">
        <f t="shared" si="2"/>
        <v>0</v>
      </c>
      <c r="K66" s="208"/>
      <c r="L66" s="60"/>
      <c r="M66" s="60"/>
      <c r="N66" s="194">
        <f t="shared" si="5"/>
        <v>0</v>
      </c>
      <c r="O66" s="223"/>
      <c r="P66" s="166"/>
      <c r="Q66" s="67">
        <f t="shared" si="3"/>
        <v>4580246</v>
      </c>
    </row>
    <row r="67" spans="1:17" ht="16.5">
      <c r="A67" s="22"/>
      <c r="B67" s="97" t="s">
        <v>108</v>
      </c>
      <c r="C67" s="62"/>
      <c r="D67" s="66"/>
      <c r="E67" s="60">
        <f t="shared" si="4"/>
        <v>3742597</v>
      </c>
      <c r="F67" s="60">
        <f t="shared" si="1"/>
        <v>3742597</v>
      </c>
      <c r="G67" s="60">
        <v>3680220</v>
      </c>
      <c r="H67" s="60">
        <v>62377</v>
      </c>
      <c r="I67" s="60"/>
      <c r="J67" s="59">
        <f t="shared" si="2"/>
        <v>0</v>
      </c>
      <c r="K67" s="208"/>
      <c r="L67" s="60"/>
      <c r="M67" s="60"/>
      <c r="N67" s="194">
        <f t="shared" si="5"/>
        <v>0</v>
      </c>
      <c r="O67" s="223"/>
      <c r="P67" s="166"/>
      <c r="Q67" s="67">
        <f t="shared" si="3"/>
        <v>3742597</v>
      </c>
    </row>
    <row r="68" spans="1:17" ht="16.5">
      <c r="A68" s="22"/>
      <c r="B68" s="97" t="s">
        <v>109</v>
      </c>
      <c r="C68" s="62"/>
      <c r="D68" s="66"/>
      <c r="E68" s="60">
        <f t="shared" si="4"/>
        <v>7247477</v>
      </c>
      <c r="F68" s="60">
        <f t="shared" si="1"/>
        <v>7247477</v>
      </c>
      <c r="G68" s="60">
        <v>7247477</v>
      </c>
      <c r="H68" s="106">
        <v>0</v>
      </c>
      <c r="I68" s="60"/>
      <c r="J68" s="59">
        <f t="shared" si="2"/>
        <v>0</v>
      </c>
      <c r="K68" s="208"/>
      <c r="L68" s="60"/>
      <c r="M68" s="60"/>
      <c r="N68" s="194">
        <f t="shared" si="5"/>
        <v>0</v>
      </c>
      <c r="O68" s="223"/>
      <c r="P68" s="166"/>
      <c r="Q68" s="67">
        <f t="shared" si="3"/>
        <v>7247477</v>
      </c>
    </row>
    <row r="69" spans="1:17" ht="16.5">
      <c r="A69" s="22"/>
      <c r="B69" s="97" t="s">
        <v>101</v>
      </c>
      <c r="C69" s="62"/>
      <c r="D69" s="66"/>
      <c r="E69" s="60">
        <f t="shared" si="4"/>
        <v>6728831</v>
      </c>
      <c r="F69" s="60">
        <f t="shared" si="1"/>
        <v>6728831</v>
      </c>
      <c r="G69" s="60">
        <v>6502725</v>
      </c>
      <c r="H69" s="60">
        <v>226106</v>
      </c>
      <c r="I69" s="60"/>
      <c r="J69" s="59">
        <f t="shared" si="2"/>
        <v>0</v>
      </c>
      <c r="K69" s="208"/>
      <c r="L69" s="60"/>
      <c r="M69" s="60"/>
      <c r="N69" s="194">
        <f t="shared" si="5"/>
        <v>0</v>
      </c>
      <c r="O69" s="223"/>
      <c r="P69" s="166"/>
      <c r="Q69" s="67">
        <f t="shared" si="3"/>
        <v>6728831</v>
      </c>
    </row>
    <row r="70" spans="1:17" ht="16.5">
      <c r="A70" s="22"/>
      <c r="B70" s="97" t="s">
        <v>110</v>
      </c>
      <c r="C70" s="62"/>
      <c r="D70" s="66"/>
      <c r="E70" s="60">
        <f t="shared" si="4"/>
        <v>6568756</v>
      </c>
      <c r="F70" s="60">
        <f t="shared" si="1"/>
        <v>6568756</v>
      </c>
      <c r="G70" s="60">
        <v>6568756</v>
      </c>
      <c r="H70" s="106">
        <v>0</v>
      </c>
      <c r="I70" s="60"/>
      <c r="J70" s="59">
        <f t="shared" si="2"/>
        <v>0</v>
      </c>
      <c r="K70" s="208"/>
      <c r="L70" s="60"/>
      <c r="M70" s="60"/>
      <c r="N70" s="194">
        <f t="shared" si="5"/>
        <v>0</v>
      </c>
      <c r="O70" s="223"/>
      <c r="P70" s="166"/>
      <c r="Q70" s="67">
        <f t="shared" si="3"/>
        <v>6568756</v>
      </c>
    </row>
    <row r="71" spans="1:17" ht="16.5">
      <c r="A71" s="22"/>
      <c r="B71" s="97" t="s">
        <v>111</v>
      </c>
      <c r="C71" s="62"/>
      <c r="D71" s="66"/>
      <c r="E71" s="60">
        <f t="shared" si="4"/>
        <v>2623588</v>
      </c>
      <c r="F71" s="60">
        <f t="shared" si="1"/>
        <v>2623588</v>
      </c>
      <c r="G71" s="60">
        <v>2623588</v>
      </c>
      <c r="H71" s="106">
        <v>0</v>
      </c>
      <c r="I71" s="60"/>
      <c r="J71" s="59">
        <f t="shared" si="2"/>
        <v>0</v>
      </c>
      <c r="K71" s="208"/>
      <c r="L71" s="60"/>
      <c r="M71" s="60"/>
      <c r="N71" s="194">
        <f t="shared" si="5"/>
        <v>0</v>
      </c>
      <c r="O71" s="223"/>
      <c r="P71" s="166"/>
      <c r="Q71" s="67">
        <f t="shared" si="3"/>
        <v>2623588</v>
      </c>
    </row>
    <row r="72" spans="1:17" ht="16.5">
      <c r="A72" s="22"/>
      <c r="B72" s="97" t="s">
        <v>112</v>
      </c>
      <c r="C72" s="62"/>
      <c r="D72" s="66"/>
      <c r="E72" s="60">
        <f t="shared" si="4"/>
        <v>3556912</v>
      </c>
      <c r="F72" s="60">
        <f t="shared" si="1"/>
        <v>3556912</v>
      </c>
      <c r="G72" s="60">
        <v>3556912</v>
      </c>
      <c r="H72" s="106">
        <v>0</v>
      </c>
      <c r="I72" s="60"/>
      <c r="J72" s="59">
        <f t="shared" si="2"/>
        <v>0</v>
      </c>
      <c r="K72" s="208"/>
      <c r="L72" s="60"/>
      <c r="M72" s="60"/>
      <c r="N72" s="194">
        <f t="shared" si="5"/>
        <v>0</v>
      </c>
      <c r="O72" s="223"/>
      <c r="P72" s="166"/>
      <c r="Q72" s="67">
        <f t="shared" si="3"/>
        <v>3556912</v>
      </c>
    </row>
    <row r="73" spans="1:17" ht="16.5">
      <c r="A73" s="22"/>
      <c r="B73" s="97" t="s">
        <v>113</v>
      </c>
      <c r="C73" s="62"/>
      <c r="D73" s="66"/>
      <c r="E73" s="60">
        <f t="shared" si="4"/>
        <v>2230725</v>
      </c>
      <c r="F73" s="60">
        <f t="shared" si="1"/>
        <v>2230725</v>
      </c>
      <c r="G73" s="60">
        <v>2181394</v>
      </c>
      <c r="H73" s="60">
        <v>49331</v>
      </c>
      <c r="I73" s="60"/>
      <c r="J73" s="59">
        <f t="shared" si="2"/>
        <v>0</v>
      </c>
      <c r="K73" s="208"/>
      <c r="L73" s="60"/>
      <c r="M73" s="60"/>
      <c r="N73" s="194">
        <f t="shared" si="5"/>
        <v>0</v>
      </c>
      <c r="O73" s="223"/>
      <c r="P73" s="166"/>
      <c r="Q73" s="67">
        <f t="shared" si="3"/>
        <v>2230725</v>
      </c>
    </row>
    <row r="74" spans="1:17" ht="16.5">
      <c r="A74" s="22"/>
      <c r="B74" s="97" t="s">
        <v>114</v>
      </c>
      <c r="C74" s="62"/>
      <c r="D74" s="66"/>
      <c r="E74" s="60">
        <f t="shared" si="4"/>
        <v>1696866</v>
      </c>
      <c r="F74" s="60">
        <f t="shared" si="1"/>
        <v>1696866</v>
      </c>
      <c r="G74" s="60">
        <v>1696866</v>
      </c>
      <c r="H74" s="106">
        <v>0</v>
      </c>
      <c r="I74" s="60"/>
      <c r="J74" s="59">
        <f t="shared" si="2"/>
        <v>0</v>
      </c>
      <c r="K74" s="208"/>
      <c r="L74" s="60"/>
      <c r="M74" s="60"/>
      <c r="N74" s="194">
        <f t="shared" si="5"/>
        <v>0</v>
      </c>
      <c r="O74" s="223"/>
      <c r="P74" s="166"/>
      <c r="Q74" s="67">
        <f t="shared" si="3"/>
        <v>1696866</v>
      </c>
    </row>
    <row r="75" spans="1:17" ht="11.25" customHeight="1" thickBot="1">
      <c r="A75" s="24"/>
      <c r="B75" s="178"/>
      <c r="C75" s="72"/>
      <c r="D75" s="73"/>
      <c r="E75" s="74"/>
      <c r="F75" s="74"/>
      <c r="G75" s="74"/>
      <c r="H75" s="74"/>
      <c r="I75" s="179"/>
      <c r="J75" s="74"/>
      <c r="K75" s="209"/>
      <c r="L75" s="74"/>
      <c r="M75" s="74"/>
      <c r="N75" s="192"/>
      <c r="O75" s="225"/>
      <c r="P75" s="170"/>
      <c r="Q75" s="78">
        <f t="shared" si="3"/>
        <v>0</v>
      </c>
    </row>
    <row r="76" spans="1:20" ht="23.25" customHeight="1">
      <c r="A76" s="9"/>
      <c r="B76" s="173"/>
      <c r="C76" s="174"/>
      <c r="D76" s="175" t="s">
        <v>98</v>
      </c>
      <c r="E76" s="176">
        <f>E77+E78+E79+E80+E81+E82+E83+E84+E85+E86+E87+E88+E89+E90</f>
        <v>34914416</v>
      </c>
      <c r="F76" s="176">
        <f>F77+F78+F79+F80+F81+F82+F83+F84+F85+F86+F87+F88+F89+F90</f>
        <v>34914416</v>
      </c>
      <c r="G76" s="177">
        <f>G77+G78+G79+G80+G81+G82+G83+G84+G85+G86+G87+G88+G89+G90</f>
        <v>17597212</v>
      </c>
      <c r="H76" s="176">
        <f>H77+H78+H79+H80+H81+H82+H83+H84+H85+H86+H87+H88+H89+H90</f>
        <v>12451820</v>
      </c>
      <c r="I76" s="176"/>
      <c r="J76" s="176">
        <f>K76+N76</f>
        <v>3537561</v>
      </c>
      <c r="K76" s="212">
        <f>K77+K78+K79+K80+K81+K82+K83+K84+K85+K86+K87+K88+K89+K90</f>
        <v>1916702</v>
      </c>
      <c r="L76" s="176">
        <f>L77+L78+L79+L80+L81+L82+L83+L84+L85+L86+L87+L88+L89+L90</f>
        <v>584581</v>
      </c>
      <c r="M76" s="176">
        <f>M77+M78+M79+M80+M81+M82+M83+M84+M85+M86+M87+M88+M89+M90</f>
        <v>26563</v>
      </c>
      <c r="N76" s="195">
        <f>N77+N78+N79+N80+N81+N82+N83+N84+N85+N86+N87+N88+N89+N90</f>
        <v>1620859</v>
      </c>
      <c r="O76" s="227">
        <f>O77+O78+O79+O80+O81+O82+O83+O84+O85+O86+O87+O88+O89+O90</f>
        <v>1620859</v>
      </c>
      <c r="P76" s="176">
        <v>0</v>
      </c>
      <c r="Q76" s="176">
        <f>E76+J76</f>
        <v>38451977</v>
      </c>
      <c r="T76" s="15">
        <f>Q76-339304</f>
        <v>38112673</v>
      </c>
    </row>
    <row r="77" spans="1:17" ht="14.25" customHeight="1">
      <c r="A77" s="22"/>
      <c r="B77" s="97" t="s">
        <v>102</v>
      </c>
      <c r="C77" s="62"/>
      <c r="D77" s="66"/>
      <c r="E77" s="60">
        <f aca="true" t="shared" si="6" ref="E77:E83">F77</f>
        <v>2836141</v>
      </c>
      <c r="F77" s="60">
        <f>2733910+16872+35409+22709+2640+23726+875</f>
        <v>2836141</v>
      </c>
      <c r="G77" s="76">
        <v>1288599</v>
      </c>
      <c r="H77" s="60">
        <v>1271934</v>
      </c>
      <c r="I77" s="60"/>
      <c r="J77" s="59">
        <f>K77+N77</f>
        <v>294969</v>
      </c>
      <c r="K77" s="208">
        <v>284969</v>
      </c>
      <c r="L77" s="60">
        <f>205657</f>
        <v>205657</v>
      </c>
      <c r="M77" s="60">
        <v>8198</v>
      </c>
      <c r="N77" s="194">
        <f>O77</f>
        <v>10000</v>
      </c>
      <c r="O77" s="223">
        <f>10000</f>
        <v>10000</v>
      </c>
      <c r="P77" s="166"/>
      <c r="Q77" s="67">
        <f>E77+J77</f>
        <v>3131110</v>
      </c>
    </row>
    <row r="78" spans="1:17" ht="14.25" customHeight="1">
      <c r="A78" s="22"/>
      <c r="B78" s="97" t="s">
        <v>103</v>
      </c>
      <c r="C78" s="62"/>
      <c r="D78" s="66"/>
      <c r="E78" s="60">
        <f t="shared" si="6"/>
        <v>5331907</v>
      </c>
      <c r="F78" s="60">
        <f>5043412+40519+11646+2640+20589+38010+28993+22050+124048</f>
        <v>5331907</v>
      </c>
      <c r="G78" s="76">
        <v>3185632</v>
      </c>
      <c r="H78" s="60">
        <v>1562158</v>
      </c>
      <c r="I78" s="60"/>
      <c r="J78" s="59">
        <f>K78+N78</f>
        <v>351010</v>
      </c>
      <c r="K78" s="208">
        <f>336010+5000</f>
        <v>341010</v>
      </c>
      <c r="L78" s="60"/>
      <c r="M78" s="60"/>
      <c r="N78" s="194">
        <f aca="true" t="shared" si="7" ref="N78:N90">O78</f>
        <v>10000</v>
      </c>
      <c r="O78" s="223">
        <v>10000</v>
      </c>
      <c r="P78" s="166"/>
      <c r="Q78" s="67">
        <f t="shared" si="3"/>
        <v>5682917</v>
      </c>
    </row>
    <row r="79" spans="1:17" ht="14.25" customHeight="1">
      <c r="A79" s="22"/>
      <c r="B79" s="97" t="s">
        <v>104</v>
      </c>
      <c r="C79" s="62"/>
      <c r="D79" s="66"/>
      <c r="E79" s="60">
        <f>F79</f>
        <v>2462408</v>
      </c>
      <c r="F79" s="60">
        <f>2321287+25632+15404+2640+4500+9194+14700+50000+19051</f>
        <v>2462408</v>
      </c>
      <c r="G79" s="76">
        <v>1002129</v>
      </c>
      <c r="H79" s="60">
        <v>1139175</v>
      </c>
      <c r="I79" s="60"/>
      <c r="J79" s="59">
        <f aca="true" t="shared" si="8" ref="J79:J90">K79+N79</f>
        <v>342930</v>
      </c>
      <c r="K79" s="208">
        <v>146201</v>
      </c>
      <c r="L79" s="60"/>
      <c r="M79" s="60"/>
      <c r="N79" s="194">
        <f t="shared" si="7"/>
        <v>196729</v>
      </c>
      <c r="O79" s="223">
        <f>181729+15000</f>
        <v>196729</v>
      </c>
      <c r="P79" s="166"/>
      <c r="Q79" s="67">
        <f>E79+J79</f>
        <v>2805338</v>
      </c>
    </row>
    <row r="80" spans="1:17" ht="14.25" customHeight="1">
      <c r="A80" s="22"/>
      <c r="B80" s="97" t="s">
        <v>105</v>
      </c>
      <c r="C80" s="62"/>
      <c r="D80" s="66"/>
      <c r="E80" s="60">
        <f t="shared" si="6"/>
        <v>2150549</v>
      </c>
      <c r="F80" s="60">
        <f>2072029+7624+17089+7920+13978+18150+13759</f>
        <v>2150549</v>
      </c>
      <c r="G80" s="76">
        <v>894283</v>
      </c>
      <c r="H80" s="60">
        <v>1036148</v>
      </c>
      <c r="I80" s="60"/>
      <c r="J80" s="59">
        <f t="shared" si="8"/>
        <v>31500</v>
      </c>
      <c r="K80" s="208">
        <v>31500</v>
      </c>
      <c r="L80" s="60"/>
      <c r="M80" s="60"/>
      <c r="N80" s="194">
        <f t="shared" si="7"/>
        <v>0</v>
      </c>
      <c r="O80" s="223"/>
      <c r="P80" s="166"/>
      <c r="Q80" s="67">
        <f t="shared" si="3"/>
        <v>2182049</v>
      </c>
    </row>
    <row r="81" spans="1:17" ht="14.25" customHeight="1">
      <c r="A81" s="22"/>
      <c r="B81" s="97" t="s">
        <v>106</v>
      </c>
      <c r="C81" s="62"/>
      <c r="D81" s="66"/>
      <c r="E81" s="60">
        <f t="shared" si="6"/>
        <v>1840480</v>
      </c>
      <c r="F81" s="60">
        <f>1784644+3255+18699+33882</f>
        <v>1840480</v>
      </c>
      <c r="G81" s="76">
        <v>1144526</v>
      </c>
      <c r="H81" s="60">
        <v>448278</v>
      </c>
      <c r="I81" s="60"/>
      <c r="J81" s="59">
        <f t="shared" si="8"/>
        <v>147203</v>
      </c>
      <c r="K81" s="208">
        <v>147203</v>
      </c>
      <c r="L81" s="60">
        <f>64791+14254</f>
        <v>79045</v>
      </c>
      <c r="M81" s="60">
        <v>3820</v>
      </c>
      <c r="N81" s="194">
        <f t="shared" si="7"/>
        <v>0</v>
      </c>
      <c r="O81" s="223"/>
      <c r="P81" s="166"/>
      <c r="Q81" s="67">
        <f t="shared" si="3"/>
        <v>1987683</v>
      </c>
    </row>
    <row r="82" spans="1:17" ht="14.25" customHeight="1">
      <c r="A82" s="22"/>
      <c r="B82" s="97" t="s">
        <v>107</v>
      </c>
      <c r="C82" s="62"/>
      <c r="D82" s="66"/>
      <c r="E82" s="60">
        <f t="shared" si="6"/>
        <v>2870804</v>
      </c>
      <c r="F82" s="60">
        <f>2712014+21911+14201+30400+19757+38640+33881</f>
        <v>2870804</v>
      </c>
      <c r="G82" s="76">
        <v>1395779</v>
      </c>
      <c r="H82" s="60">
        <v>835743</v>
      </c>
      <c r="I82" s="60"/>
      <c r="J82" s="59">
        <f t="shared" si="8"/>
        <v>19978</v>
      </c>
      <c r="K82" s="208">
        <v>19978</v>
      </c>
      <c r="L82" s="60"/>
      <c r="M82" s="60"/>
      <c r="N82" s="194">
        <f t="shared" si="7"/>
        <v>0</v>
      </c>
      <c r="O82" s="223"/>
      <c r="P82" s="166"/>
      <c r="Q82" s="67">
        <f t="shared" si="3"/>
        <v>2890782</v>
      </c>
    </row>
    <row r="83" spans="1:17" ht="15" customHeight="1">
      <c r="A83" s="22"/>
      <c r="B83" s="97" t="s">
        <v>108</v>
      </c>
      <c r="C83" s="62"/>
      <c r="D83" s="66"/>
      <c r="E83" s="60">
        <f t="shared" si="6"/>
        <v>1986650</v>
      </c>
      <c r="F83" s="60">
        <f>1906106+13881+14700+18081+33882</f>
        <v>1986650</v>
      </c>
      <c r="G83" s="76">
        <v>1292226</v>
      </c>
      <c r="H83" s="60">
        <v>434983</v>
      </c>
      <c r="I83" s="60"/>
      <c r="J83" s="59">
        <f t="shared" si="8"/>
        <v>309579</v>
      </c>
      <c r="K83" s="208">
        <f>76105</f>
        <v>76105</v>
      </c>
      <c r="L83" s="60"/>
      <c r="M83" s="60"/>
      <c r="N83" s="194">
        <f t="shared" si="7"/>
        <v>233474</v>
      </c>
      <c r="O83" s="223">
        <v>233474</v>
      </c>
      <c r="P83" s="166"/>
      <c r="Q83" s="67">
        <f t="shared" si="3"/>
        <v>2296229</v>
      </c>
    </row>
    <row r="84" spans="1:17" ht="15" customHeight="1">
      <c r="A84" s="22"/>
      <c r="B84" s="97" t="s">
        <v>109</v>
      </c>
      <c r="C84" s="62"/>
      <c r="D84" s="66"/>
      <c r="E84" s="60">
        <f aca="true" t="shared" si="9" ref="E84:E90">F84</f>
        <v>3467954</v>
      </c>
      <c r="F84" s="60">
        <f>3241616+47369+6600+21391+57028+27048+7568+28993+30341</f>
        <v>3467954</v>
      </c>
      <c r="G84" s="76">
        <v>1397066</v>
      </c>
      <c r="H84" s="60">
        <v>1639634</v>
      </c>
      <c r="I84" s="60"/>
      <c r="J84" s="59">
        <f>K84+N84</f>
        <v>339330</v>
      </c>
      <c r="K84" s="208">
        <v>303930</v>
      </c>
      <c r="L84" s="60"/>
      <c r="M84" s="60"/>
      <c r="N84" s="194">
        <f>O84</f>
        <v>35400</v>
      </c>
      <c r="O84" s="223">
        <v>35400</v>
      </c>
      <c r="P84" s="166"/>
      <c r="Q84" s="67">
        <f t="shared" si="3"/>
        <v>3807284</v>
      </c>
    </row>
    <row r="85" spans="1:20" ht="15" customHeight="1">
      <c r="A85" s="22"/>
      <c r="B85" s="97" t="s">
        <v>101</v>
      </c>
      <c r="C85" s="62"/>
      <c r="D85" s="66"/>
      <c r="E85" s="60">
        <f t="shared" si="9"/>
        <v>2253570</v>
      </c>
      <c r="F85" s="60">
        <f>2161127+26662+7920+19345+26636+11880</f>
        <v>2253570</v>
      </c>
      <c r="G85" s="76">
        <v>1219272</v>
      </c>
      <c r="H85" s="60">
        <v>750939</v>
      </c>
      <c r="I85" s="60"/>
      <c r="J85" s="59">
        <f t="shared" si="8"/>
        <v>52558</v>
      </c>
      <c r="K85" s="208">
        <f>43864+8694</f>
        <v>52558</v>
      </c>
      <c r="L85" s="60"/>
      <c r="M85" s="60"/>
      <c r="N85" s="194">
        <f t="shared" si="7"/>
        <v>0</v>
      </c>
      <c r="O85" s="223"/>
      <c r="P85" s="166"/>
      <c r="Q85" s="67">
        <f t="shared" si="3"/>
        <v>2306128</v>
      </c>
      <c r="T85" s="15">
        <f>380896+38107673</f>
        <v>38488569</v>
      </c>
    </row>
    <row r="86" spans="1:17" ht="15" customHeight="1">
      <c r="A86" s="22"/>
      <c r="B86" s="97" t="s">
        <v>110</v>
      </c>
      <c r="C86" s="62"/>
      <c r="D86" s="66"/>
      <c r="E86" s="60">
        <f t="shared" si="9"/>
        <v>3591195</v>
      </c>
      <c r="F86" s="60">
        <f>3499869+36475+10560+658+12234+31399</f>
        <v>3591195</v>
      </c>
      <c r="G86" s="76">
        <v>1485437</v>
      </c>
      <c r="H86" s="60">
        <v>1779233</v>
      </c>
      <c r="I86" s="60"/>
      <c r="J86" s="59">
        <f t="shared" si="8"/>
        <v>35440</v>
      </c>
      <c r="K86" s="208">
        <f>13884+11556</f>
        <v>25440</v>
      </c>
      <c r="L86" s="60"/>
      <c r="M86" s="60"/>
      <c r="N86" s="194">
        <f t="shared" si="7"/>
        <v>10000</v>
      </c>
      <c r="O86" s="223">
        <v>10000</v>
      </c>
      <c r="P86" s="166"/>
      <c r="Q86" s="67">
        <f t="shared" si="3"/>
        <v>3626635</v>
      </c>
    </row>
    <row r="87" spans="1:17" ht="15" customHeight="1">
      <c r="A87" s="22"/>
      <c r="B87" s="97" t="s">
        <v>111</v>
      </c>
      <c r="C87" s="62"/>
      <c r="D87" s="66"/>
      <c r="E87" s="60">
        <f t="shared" si="9"/>
        <v>940059</v>
      </c>
      <c r="F87" s="60">
        <f>933159+6900</f>
        <v>940059</v>
      </c>
      <c r="G87" s="76">
        <v>611104</v>
      </c>
      <c r="H87" s="60">
        <v>295963</v>
      </c>
      <c r="I87" s="60"/>
      <c r="J87" s="59">
        <f t="shared" si="8"/>
        <v>549458</v>
      </c>
      <c r="K87" s="208">
        <v>459458</v>
      </c>
      <c r="L87" s="60">
        <f>245802+54077</f>
        <v>299879</v>
      </c>
      <c r="M87" s="60">
        <v>14545</v>
      </c>
      <c r="N87" s="194">
        <f t="shared" si="7"/>
        <v>90000</v>
      </c>
      <c r="O87" s="223">
        <v>90000</v>
      </c>
      <c r="P87" s="166"/>
      <c r="Q87" s="67">
        <f t="shared" si="3"/>
        <v>1489517</v>
      </c>
    </row>
    <row r="88" spans="1:17" ht="15" customHeight="1">
      <c r="A88" s="22"/>
      <c r="B88" s="97" t="s">
        <v>112</v>
      </c>
      <c r="C88" s="62"/>
      <c r="D88" s="66"/>
      <c r="E88" s="60">
        <f t="shared" si="9"/>
        <v>2396503</v>
      </c>
      <c r="F88" s="60">
        <f>2060960+81396+54264+7930+100000+13936+66654+11363</f>
        <v>2396503</v>
      </c>
      <c r="G88" s="76">
        <v>1114604</v>
      </c>
      <c r="H88" s="60">
        <v>676607</v>
      </c>
      <c r="I88" s="60"/>
      <c r="J88" s="59">
        <f t="shared" si="8"/>
        <v>218738</v>
      </c>
      <c r="K88" s="208">
        <v>1890</v>
      </c>
      <c r="L88" s="60"/>
      <c r="M88" s="60"/>
      <c r="N88" s="194">
        <f t="shared" si="7"/>
        <v>216848</v>
      </c>
      <c r="O88" s="223">
        <f>130000+10000+76848</f>
        <v>216848</v>
      </c>
      <c r="P88" s="166"/>
      <c r="Q88" s="67">
        <f>E88+J88</f>
        <v>2615241</v>
      </c>
    </row>
    <row r="89" spans="1:17" ht="15" customHeight="1">
      <c r="A89" s="22"/>
      <c r="B89" s="97" t="s">
        <v>113</v>
      </c>
      <c r="C89" s="62"/>
      <c r="D89" s="66"/>
      <c r="E89" s="60">
        <f t="shared" si="9"/>
        <v>1404395</v>
      </c>
      <c r="F89" s="60">
        <f>1315534+4242+5909+33882+875+43953</f>
        <v>1404395</v>
      </c>
      <c r="G89" s="76">
        <v>760707</v>
      </c>
      <c r="H89" s="60">
        <v>259270</v>
      </c>
      <c r="I89" s="60"/>
      <c r="J89" s="59">
        <f t="shared" si="8"/>
        <v>837308</v>
      </c>
      <c r="K89" s="208">
        <v>18900</v>
      </c>
      <c r="L89" s="60"/>
      <c r="M89" s="60"/>
      <c r="N89" s="194">
        <f t="shared" si="7"/>
        <v>818408</v>
      </c>
      <c r="O89" s="223">
        <f>320000+250000+150000+10000+88408</f>
        <v>818408</v>
      </c>
      <c r="P89" s="166"/>
      <c r="Q89" s="67">
        <f t="shared" si="3"/>
        <v>2241703</v>
      </c>
    </row>
    <row r="90" spans="1:17" ht="15" customHeight="1">
      <c r="A90" s="22"/>
      <c r="B90" s="97" t="s">
        <v>114</v>
      </c>
      <c r="C90" s="62"/>
      <c r="D90" s="66"/>
      <c r="E90" s="60">
        <f t="shared" si="9"/>
        <v>1381801</v>
      </c>
      <c r="F90" s="60">
        <f>1177177+64260+42840+3474+31542+30000+3528+28980</f>
        <v>1381801</v>
      </c>
      <c r="G90" s="76">
        <v>805848</v>
      </c>
      <c r="H90" s="60">
        <v>321755</v>
      </c>
      <c r="I90" s="60"/>
      <c r="J90" s="59">
        <f t="shared" si="8"/>
        <v>7560</v>
      </c>
      <c r="K90" s="208">
        <v>7560</v>
      </c>
      <c r="L90" s="60"/>
      <c r="M90" s="60"/>
      <c r="N90" s="194">
        <f t="shared" si="7"/>
        <v>0</v>
      </c>
      <c r="O90" s="223"/>
      <c r="P90" s="166"/>
      <c r="Q90" s="67">
        <f t="shared" si="3"/>
        <v>1389361</v>
      </c>
    </row>
    <row r="91" spans="1:17" ht="10.5" customHeight="1">
      <c r="A91" s="22"/>
      <c r="B91" s="65"/>
      <c r="C91" s="62"/>
      <c r="D91" s="66"/>
      <c r="E91" s="60"/>
      <c r="F91" s="60"/>
      <c r="G91" s="60"/>
      <c r="I91" s="60"/>
      <c r="J91" s="60"/>
      <c r="K91" s="208"/>
      <c r="L91" s="60"/>
      <c r="M91" s="60"/>
      <c r="N91" s="191"/>
      <c r="O91" s="223"/>
      <c r="P91" s="60"/>
      <c r="Q91" s="60"/>
    </row>
    <row r="92" spans="1:17" ht="24" customHeight="1">
      <c r="A92" s="12"/>
      <c r="B92" s="65"/>
      <c r="C92" s="62"/>
      <c r="D92" s="186" t="s">
        <v>153</v>
      </c>
      <c r="E92" s="60">
        <f>F92</f>
        <v>0</v>
      </c>
      <c r="F92" s="60">
        <f aca="true" t="shared" si="10" ref="F92:P92">F93+F94+F95+F96+F97+F98+F99+F100+F101+F102+F103+F104+F105+F106</f>
        <v>0</v>
      </c>
      <c r="G92" s="59">
        <f t="shared" si="10"/>
        <v>0</v>
      </c>
      <c r="H92" s="59">
        <f t="shared" si="10"/>
        <v>0</v>
      </c>
      <c r="I92" s="60">
        <f t="shared" si="10"/>
        <v>0</v>
      </c>
      <c r="J92" s="60">
        <f t="shared" si="10"/>
        <v>500000</v>
      </c>
      <c r="K92" s="208">
        <f t="shared" si="10"/>
        <v>0</v>
      </c>
      <c r="L92" s="60">
        <f t="shared" si="10"/>
        <v>0</v>
      </c>
      <c r="M92" s="60">
        <f t="shared" si="10"/>
        <v>0</v>
      </c>
      <c r="N92" s="191">
        <f t="shared" si="10"/>
        <v>500000</v>
      </c>
      <c r="O92" s="223">
        <f t="shared" si="10"/>
        <v>500000</v>
      </c>
      <c r="P92" s="166">
        <f t="shared" si="10"/>
        <v>0</v>
      </c>
      <c r="Q92" s="67">
        <f>E92+J92+P92</f>
        <v>500000</v>
      </c>
    </row>
    <row r="93" spans="1:17" ht="15" customHeight="1">
      <c r="A93" s="12"/>
      <c r="B93" s="97" t="s">
        <v>102</v>
      </c>
      <c r="C93" s="62"/>
      <c r="D93" s="66"/>
      <c r="E93" s="60"/>
      <c r="F93" s="60"/>
      <c r="G93" s="60"/>
      <c r="H93" s="106"/>
      <c r="I93" s="60"/>
      <c r="J93" s="59">
        <f>K93+N93</f>
        <v>0</v>
      </c>
      <c r="K93" s="208"/>
      <c r="L93" s="60"/>
      <c r="M93" s="60"/>
      <c r="N93" s="194">
        <f>O93</f>
        <v>0</v>
      </c>
      <c r="O93" s="223"/>
      <c r="P93" s="166"/>
      <c r="Q93" s="67">
        <f>E93+J93</f>
        <v>0</v>
      </c>
    </row>
    <row r="94" spans="1:17" ht="15" customHeight="1">
      <c r="A94" s="12"/>
      <c r="B94" s="97" t="s">
        <v>103</v>
      </c>
      <c r="C94" s="62"/>
      <c r="D94" s="66"/>
      <c r="E94" s="60"/>
      <c r="F94" s="60"/>
      <c r="G94" s="60"/>
      <c r="H94" s="106"/>
      <c r="I94" s="60"/>
      <c r="J94" s="59">
        <f>K94+N94</f>
        <v>0</v>
      </c>
      <c r="K94" s="208"/>
      <c r="L94" s="60"/>
      <c r="M94" s="60"/>
      <c r="N94" s="194">
        <f>O94</f>
        <v>0</v>
      </c>
      <c r="O94" s="223"/>
      <c r="P94" s="166"/>
      <c r="Q94" s="67">
        <f>E94+J94</f>
        <v>0</v>
      </c>
    </row>
    <row r="95" spans="1:17" ht="15" customHeight="1">
      <c r="A95" s="12"/>
      <c r="B95" s="97" t="s">
        <v>104</v>
      </c>
      <c r="C95" s="62"/>
      <c r="D95" s="66"/>
      <c r="E95" s="60"/>
      <c r="F95" s="60"/>
      <c r="G95" s="60"/>
      <c r="H95" s="106"/>
      <c r="I95" s="60"/>
      <c r="J95" s="59">
        <f>K95+N95</f>
        <v>500000</v>
      </c>
      <c r="K95" s="208"/>
      <c r="L95" s="60"/>
      <c r="M95" s="60"/>
      <c r="N95" s="194">
        <f>O95</f>
        <v>500000</v>
      </c>
      <c r="O95" s="223">
        <v>500000</v>
      </c>
      <c r="P95" s="166"/>
      <c r="Q95" s="67">
        <f>E95+J95+P95</f>
        <v>500000</v>
      </c>
    </row>
    <row r="96" spans="1:17" ht="15" customHeight="1">
      <c r="A96" s="12"/>
      <c r="B96" s="97" t="s">
        <v>105</v>
      </c>
      <c r="C96" s="62"/>
      <c r="D96" s="66"/>
      <c r="E96" s="60"/>
      <c r="F96" s="60"/>
      <c r="G96" s="60"/>
      <c r="H96" s="106"/>
      <c r="I96" s="60"/>
      <c r="J96" s="59">
        <f aca="true" t="shared" si="11" ref="J96:J106">K96+N96</f>
        <v>0</v>
      </c>
      <c r="K96" s="208"/>
      <c r="L96" s="60"/>
      <c r="M96" s="60"/>
      <c r="N96" s="194">
        <f aca="true" t="shared" si="12" ref="N96:N106">O96</f>
        <v>0</v>
      </c>
      <c r="O96" s="223"/>
      <c r="P96" s="166"/>
      <c r="Q96" s="67">
        <f>E96+J96</f>
        <v>0</v>
      </c>
    </row>
    <row r="97" spans="1:17" ht="15" customHeight="1">
      <c r="A97" s="12"/>
      <c r="B97" s="97" t="s">
        <v>106</v>
      </c>
      <c r="C97" s="62"/>
      <c r="D97" s="66"/>
      <c r="E97" s="60"/>
      <c r="F97" s="60"/>
      <c r="G97" s="60"/>
      <c r="H97" s="60"/>
      <c r="I97" s="60"/>
      <c r="J97" s="59">
        <f t="shared" si="11"/>
        <v>0</v>
      </c>
      <c r="K97" s="208"/>
      <c r="L97" s="60"/>
      <c r="M97" s="60"/>
      <c r="N97" s="194">
        <f t="shared" si="12"/>
        <v>0</v>
      </c>
      <c r="O97" s="223"/>
      <c r="P97" s="166"/>
      <c r="Q97" s="67">
        <f aca="true" t="shared" si="13" ref="Q97:Q106">E97+J97</f>
        <v>0</v>
      </c>
    </row>
    <row r="98" spans="1:17" ht="15" customHeight="1">
      <c r="A98" s="12"/>
      <c r="B98" s="97" t="s">
        <v>107</v>
      </c>
      <c r="C98" s="62"/>
      <c r="D98" s="66"/>
      <c r="E98" s="60"/>
      <c r="F98" s="60"/>
      <c r="G98" s="60"/>
      <c r="H98" s="60"/>
      <c r="I98" s="60"/>
      <c r="J98" s="59">
        <f t="shared" si="11"/>
        <v>0</v>
      </c>
      <c r="K98" s="208"/>
      <c r="L98" s="60"/>
      <c r="M98" s="60"/>
      <c r="N98" s="194">
        <f t="shared" si="12"/>
        <v>0</v>
      </c>
      <c r="O98" s="223"/>
      <c r="P98" s="166"/>
      <c r="Q98" s="67">
        <f t="shared" si="13"/>
        <v>0</v>
      </c>
    </row>
    <row r="99" spans="1:17" ht="15" customHeight="1">
      <c r="A99" s="12"/>
      <c r="B99" s="97" t="s">
        <v>108</v>
      </c>
      <c r="C99" s="62"/>
      <c r="D99" s="66"/>
      <c r="E99" s="60"/>
      <c r="F99" s="60"/>
      <c r="G99" s="60"/>
      <c r="H99" s="60"/>
      <c r="I99" s="60"/>
      <c r="J99" s="59">
        <f t="shared" si="11"/>
        <v>0</v>
      </c>
      <c r="K99" s="208"/>
      <c r="L99" s="60"/>
      <c r="M99" s="60"/>
      <c r="N99" s="194">
        <f t="shared" si="12"/>
        <v>0</v>
      </c>
      <c r="O99" s="223"/>
      <c r="P99" s="166"/>
      <c r="Q99" s="67">
        <f t="shared" si="13"/>
        <v>0</v>
      </c>
    </row>
    <row r="100" spans="1:17" ht="15" customHeight="1">
      <c r="A100" s="12"/>
      <c r="B100" s="97" t="s">
        <v>109</v>
      </c>
      <c r="C100" s="62"/>
      <c r="D100" s="66"/>
      <c r="E100" s="60"/>
      <c r="F100" s="60"/>
      <c r="G100" s="60"/>
      <c r="H100" s="106"/>
      <c r="I100" s="60"/>
      <c r="J100" s="59">
        <f t="shared" si="11"/>
        <v>0</v>
      </c>
      <c r="K100" s="208"/>
      <c r="L100" s="60"/>
      <c r="M100" s="60"/>
      <c r="N100" s="194">
        <f t="shared" si="12"/>
        <v>0</v>
      </c>
      <c r="O100" s="223"/>
      <c r="P100" s="166"/>
      <c r="Q100" s="67">
        <f t="shared" si="13"/>
        <v>0</v>
      </c>
    </row>
    <row r="101" spans="1:17" ht="15" customHeight="1">
      <c r="A101" s="12"/>
      <c r="B101" s="97" t="s">
        <v>101</v>
      </c>
      <c r="C101" s="62"/>
      <c r="D101" s="66"/>
      <c r="E101" s="60"/>
      <c r="F101" s="60"/>
      <c r="G101" s="60"/>
      <c r="H101" s="60"/>
      <c r="I101" s="60"/>
      <c r="J101" s="59">
        <f t="shared" si="11"/>
        <v>0</v>
      </c>
      <c r="K101" s="208"/>
      <c r="L101" s="60"/>
      <c r="M101" s="60"/>
      <c r="N101" s="194">
        <f t="shared" si="12"/>
        <v>0</v>
      </c>
      <c r="O101" s="223"/>
      <c r="P101" s="166"/>
      <c r="Q101" s="67">
        <f t="shared" si="13"/>
        <v>0</v>
      </c>
    </row>
    <row r="102" spans="1:17" ht="15" customHeight="1">
      <c r="A102" s="12"/>
      <c r="B102" s="97" t="s">
        <v>110</v>
      </c>
      <c r="C102" s="62"/>
      <c r="D102" s="66"/>
      <c r="E102" s="60"/>
      <c r="F102" s="60"/>
      <c r="G102" s="60"/>
      <c r="H102" s="106"/>
      <c r="I102" s="60"/>
      <c r="J102" s="59">
        <f t="shared" si="11"/>
        <v>0</v>
      </c>
      <c r="K102" s="208"/>
      <c r="L102" s="60"/>
      <c r="M102" s="60"/>
      <c r="N102" s="194">
        <f t="shared" si="12"/>
        <v>0</v>
      </c>
      <c r="O102" s="223"/>
      <c r="P102" s="166"/>
      <c r="Q102" s="67">
        <f t="shared" si="13"/>
        <v>0</v>
      </c>
    </row>
    <row r="103" spans="1:17" ht="15" customHeight="1">
      <c r="A103" s="12"/>
      <c r="B103" s="97" t="s">
        <v>111</v>
      </c>
      <c r="C103" s="62"/>
      <c r="D103" s="66"/>
      <c r="E103" s="60"/>
      <c r="F103" s="60"/>
      <c r="G103" s="60"/>
      <c r="H103" s="106"/>
      <c r="I103" s="60"/>
      <c r="J103" s="59">
        <f t="shared" si="11"/>
        <v>0</v>
      </c>
      <c r="K103" s="208"/>
      <c r="L103" s="60"/>
      <c r="M103" s="60"/>
      <c r="N103" s="194">
        <f t="shared" si="12"/>
        <v>0</v>
      </c>
      <c r="O103" s="223"/>
      <c r="P103" s="166"/>
      <c r="Q103" s="67">
        <f t="shared" si="13"/>
        <v>0</v>
      </c>
    </row>
    <row r="104" spans="1:17" ht="15" customHeight="1">
      <c r="A104" s="12"/>
      <c r="B104" s="97" t="s">
        <v>112</v>
      </c>
      <c r="C104" s="62"/>
      <c r="D104" s="66"/>
      <c r="E104" s="60"/>
      <c r="F104" s="60"/>
      <c r="G104" s="60"/>
      <c r="H104" s="106"/>
      <c r="I104" s="60"/>
      <c r="J104" s="59">
        <f t="shared" si="11"/>
        <v>0</v>
      </c>
      <c r="K104" s="208"/>
      <c r="L104" s="60"/>
      <c r="M104" s="60"/>
      <c r="N104" s="194">
        <f t="shared" si="12"/>
        <v>0</v>
      </c>
      <c r="O104" s="223"/>
      <c r="P104" s="166"/>
      <c r="Q104" s="67">
        <f t="shared" si="13"/>
        <v>0</v>
      </c>
    </row>
    <row r="105" spans="1:17" ht="15" customHeight="1">
      <c r="A105" s="12"/>
      <c r="B105" s="97" t="s">
        <v>113</v>
      </c>
      <c r="C105" s="62"/>
      <c r="D105" s="66"/>
      <c r="E105" s="60"/>
      <c r="F105" s="60"/>
      <c r="G105" s="60"/>
      <c r="H105" s="60"/>
      <c r="I105" s="60"/>
      <c r="J105" s="59">
        <f t="shared" si="11"/>
        <v>0</v>
      </c>
      <c r="K105" s="208"/>
      <c r="L105" s="60"/>
      <c r="M105" s="60"/>
      <c r="N105" s="194">
        <f t="shared" si="12"/>
        <v>0</v>
      </c>
      <c r="O105" s="223"/>
      <c r="P105" s="166"/>
      <c r="Q105" s="67">
        <f t="shared" si="13"/>
        <v>0</v>
      </c>
    </row>
    <row r="106" spans="1:17" ht="15" customHeight="1">
      <c r="A106" s="12"/>
      <c r="B106" s="97" t="s">
        <v>114</v>
      </c>
      <c r="C106" s="62"/>
      <c r="D106" s="66"/>
      <c r="E106" s="60"/>
      <c r="F106" s="60"/>
      <c r="G106" s="60"/>
      <c r="H106" s="106"/>
      <c r="I106" s="60"/>
      <c r="J106" s="59">
        <f t="shared" si="11"/>
        <v>0</v>
      </c>
      <c r="K106" s="208"/>
      <c r="L106" s="60"/>
      <c r="M106" s="60"/>
      <c r="N106" s="194">
        <f t="shared" si="12"/>
        <v>0</v>
      </c>
      <c r="O106" s="223"/>
      <c r="P106" s="166"/>
      <c r="Q106" s="67">
        <f t="shared" si="13"/>
        <v>0</v>
      </c>
    </row>
    <row r="107" spans="1:17" ht="8.25" customHeight="1">
      <c r="A107" s="12"/>
      <c r="B107" s="182"/>
      <c r="C107" s="183"/>
      <c r="D107" s="184"/>
      <c r="E107" s="185"/>
      <c r="F107" s="185"/>
      <c r="G107" s="185"/>
      <c r="I107" s="185"/>
      <c r="J107" s="185"/>
      <c r="K107" s="213"/>
      <c r="L107" s="185"/>
      <c r="M107" s="185"/>
      <c r="N107" s="196"/>
      <c r="O107" s="228"/>
      <c r="P107" s="185"/>
      <c r="Q107" s="185"/>
    </row>
    <row r="108" spans="1:17" s="17" customFormat="1" ht="11.25" customHeight="1" thickBot="1">
      <c r="A108" s="19"/>
      <c r="B108" s="93"/>
      <c r="C108" s="94"/>
      <c r="D108" s="95" t="s">
        <v>72</v>
      </c>
      <c r="E108" s="77"/>
      <c r="F108" s="77"/>
      <c r="G108" s="77"/>
      <c r="H108" s="77"/>
      <c r="I108" s="77"/>
      <c r="J108" s="77"/>
      <c r="K108" s="214"/>
      <c r="L108" s="77"/>
      <c r="M108" s="77"/>
      <c r="N108" s="197"/>
      <c r="O108" s="229"/>
      <c r="P108" s="77"/>
      <c r="Q108" s="77"/>
    </row>
    <row r="109" spans="1:17" s="17" customFormat="1" ht="1.5" customHeight="1" hidden="1">
      <c r="A109" s="19"/>
      <c r="B109" s="31"/>
      <c r="C109" s="32"/>
      <c r="D109" s="33"/>
      <c r="E109" s="34"/>
      <c r="F109" s="34"/>
      <c r="G109" s="34"/>
      <c r="H109" s="34"/>
      <c r="I109" s="34"/>
      <c r="J109" s="34"/>
      <c r="K109" s="215"/>
      <c r="L109" s="34"/>
      <c r="M109" s="34"/>
      <c r="N109" s="198"/>
      <c r="O109" s="230"/>
      <c r="P109" s="34"/>
      <c r="Q109" s="35"/>
    </row>
    <row r="110" spans="1:17" s="17" customFormat="1" ht="16.5">
      <c r="A110" s="19"/>
      <c r="B110" s="31"/>
      <c r="C110" s="32"/>
      <c r="D110" s="33"/>
      <c r="E110" s="34"/>
      <c r="I110" s="34"/>
      <c r="J110" s="34"/>
      <c r="K110" s="216"/>
      <c r="L110" s="34"/>
      <c r="M110" s="34"/>
      <c r="N110" s="198"/>
      <c r="O110" s="230"/>
      <c r="P110" s="34"/>
      <c r="Q110" s="35"/>
    </row>
    <row r="111" spans="2:17" ht="21.75" customHeight="1">
      <c r="B111" s="30" t="s">
        <v>91</v>
      </c>
      <c r="E111" s="16"/>
      <c r="F111" s="16"/>
      <c r="G111" s="16"/>
      <c r="H111" s="159"/>
      <c r="I111" s="16"/>
      <c r="J111" s="16"/>
      <c r="K111" s="217"/>
      <c r="L111" s="16"/>
      <c r="M111" s="16"/>
      <c r="N111" s="200"/>
      <c r="O111" s="231" t="s">
        <v>92</v>
      </c>
      <c r="P111" s="16"/>
      <c r="Q111" s="16"/>
    </row>
    <row r="112" ht="12.75">
      <c r="H112" s="14"/>
    </row>
    <row r="113" spans="5:17" ht="16.5">
      <c r="E113" s="16"/>
      <c r="F113" s="16"/>
      <c r="G113" s="98"/>
      <c r="H113" s="16"/>
      <c r="I113" s="16"/>
      <c r="J113" s="16"/>
      <c r="K113" s="217"/>
      <c r="L113" s="16"/>
      <c r="M113" s="16"/>
      <c r="N113" s="200"/>
      <c r="O113" s="231"/>
      <c r="P113" s="16"/>
      <c r="Q113" s="16"/>
    </row>
    <row r="114" spans="5:17" ht="16.5">
      <c r="E114" s="16"/>
      <c r="F114" s="16"/>
      <c r="G114" s="16"/>
      <c r="H114" s="16"/>
      <c r="I114" s="16"/>
      <c r="J114" s="16"/>
      <c r="K114" s="217"/>
      <c r="L114" s="16"/>
      <c r="M114" s="16" t="s">
        <v>125</v>
      </c>
      <c r="N114" s="200"/>
      <c r="O114" s="231" t="s">
        <v>121</v>
      </c>
      <c r="P114" s="16"/>
      <c r="Q114" s="16">
        <v>3132</v>
      </c>
    </row>
    <row r="115" spans="5:17" ht="16.5">
      <c r="E115" s="16"/>
      <c r="F115" s="16"/>
      <c r="G115" s="16"/>
      <c r="H115" s="16"/>
      <c r="I115" s="16"/>
      <c r="J115" s="16"/>
      <c r="K115" s="217"/>
      <c r="L115" s="16" t="s">
        <v>126</v>
      </c>
      <c r="M115" s="162">
        <v>7000</v>
      </c>
      <c r="N115" s="200"/>
      <c r="O115" s="231"/>
      <c r="P115" s="16"/>
      <c r="Q115" s="16" t="s">
        <v>122</v>
      </c>
    </row>
    <row r="116" spans="5:17" ht="16.5">
      <c r="E116" s="16"/>
      <c r="F116" s="35" t="s">
        <v>119</v>
      </c>
      <c r="G116" s="160" t="s">
        <v>120</v>
      </c>
      <c r="H116" s="34">
        <v>2270</v>
      </c>
      <c r="I116" s="16"/>
      <c r="J116" s="16"/>
      <c r="K116" s="217"/>
      <c r="L116" s="16"/>
      <c r="M116" s="16"/>
      <c r="N116" s="200"/>
      <c r="O116" s="231"/>
      <c r="P116" s="16"/>
      <c r="Q116" s="16" t="s">
        <v>123</v>
      </c>
    </row>
    <row r="117" spans="5:17" ht="16.5">
      <c r="E117" s="16"/>
      <c r="F117" s="16"/>
      <c r="G117" s="16"/>
      <c r="H117" s="16"/>
      <c r="I117" s="16"/>
      <c r="J117" s="16"/>
      <c r="K117" s="217"/>
      <c r="L117" s="16"/>
      <c r="M117" s="16"/>
      <c r="N117" s="200"/>
      <c r="O117" s="231"/>
      <c r="P117" s="16"/>
      <c r="Q117" s="16" t="s">
        <v>124</v>
      </c>
    </row>
    <row r="118" spans="5:17" ht="16.5">
      <c r="E118" s="16"/>
      <c r="F118" s="16"/>
      <c r="G118" s="16"/>
      <c r="H118" s="16"/>
      <c r="I118" s="16"/>
      <c r="J118" s="16"/>
      <c r="K118" s="217"/>
      <c r="L118" s="16"/>
      <c r="M118" s="16"/>
      <c r="N118" s="200"/>
      <c r="O118" s="231"/>
      <c r="P118" s="16"/>
      <c r="Q118" s="16"/>
    </row>
    <row r="119" ht="12.75"/>
    <row r="120" spans="5:17" ht="16.5">
      <c r="E120" s="16"/>
      <c r="F120" s="16"/>
      <c r="G120" s="16"/>
      <c r="H120" s="16"/>
      <c r="I120" s="16"/>
      <c r="J120" s="16"/>
      <c r="K120" s="217"/>
      <c r="L120" s="16"/>
      <c r="M120" s="16"/>
      <c r="N120" s="200"/>
      <c r="O120" s="231"/>
      <c r="P120" s="16"/>
      <c r="Q120" s="16"/>
    </row>
    <row r="121" spans="5:17" ht="16.5">
      <c r="E121" s="16"/>
      <c r="F121" s="16"/>
      <c r="G121" s="16"/>
      <c r="H121" s="16"/>
      <c r="I121" s="16"/>
      <c r="J121" s="16"/>
      <c r="K121" s="217"/>
      <c r="L121" s="16"/>
      <c r="M121" s="16"/>
      <c r="N121" s="200"/>
      <c r="O121" s="231"/>
      <c r="P121" s="16"/>
      <c r="Q121" s="16"/>
    </row>
    <row r="122" spans="4:17" ht="16.5">
      <c r="D122" s="58"/>
      <c r="E122" s="16"/>
      <c r="F122" s="16"/>
      <c r="G122" s="16"/>
      <c r="H122" s="16"/>
      <c r="I122" s="16"/>
      <c r="J122" s="16"/>
      <c r="K122" s="217"/>
      <c r="L122" s="16"/>
      <c r="M122" s="16"/>
      <c r="N122" s="200"/>
      <c r="O122" s="231"/>
      <c r="P122" s="16"/>
      <c r="Q122" s="16"/>
    </row>
    <row r="123" spans="4:17" ht="16.5">
      <c r="D123" s="58"/>
      <c r="E123" s="16"/>
      <c r="F123" s="16"/>
      <c r="G123" s="16"/>
      <c r="H123" s="16"/>
      <c r="I123" s="16"/>
      <c r="J123" s="16"/>
      <c r="K123" s="217"/>
      <c r="L123" s="16"/>
      <c r="M123" s="16">
        <v>289744</v>
      </c>
      <c r="N123" s="200"/>
      <c r="O123" s="231"/>
      <c r="P123" s="16"/>
      <c r="Q123" s="16"/>
    </row>
    <row r="124" spans="4:17" ht="16.5">
      <c r="D124" s="58"/>
      <c r="E124" s="16"/>
      <c r="F124" s="16"/>
      <c r="G124" s="16"/>
      <c r="H124" s="16"/>
      <c r="I124" s="16"/>
      <c r="J124" s="16"/>
      <c r="K124" s="217"/>
      <c r="L124" s="16"/>
      <c r="M124" s="16"/>
      <c r="N124" s="200"/>
      <c r="O124" s="231"/>
      <c r="P124" s="16"/>
      <c r="Q124" s="16"/>
    </row>
    <row r="125" spans="4:17" ht="16.5">
      <c r="D125" s="58"/>
      <c r="E125" s="16"/>
      <c r="F125" s="16"/>
      <c r="G125" s="16"/>
      <c r="H125" s="16"/>
      <c r="I125" s="16"/>
      <c r="J125" s="16"/>
      <c r="K125" s="217"/>
      <c r="L125" s="16"/>
      <c r="M125" s="16"/>
      <c r="N125" s="200"/>
      <c r="O125" s="231"/>
      <c r="P125" s="16"/>
      <c r="Q125" s="16"/>
    </row>
    <row r="126" spans="5:17" ht="16.5">
      <c r="E126" s="16"/>
      <c r="F126" s="16"/>
      <c r="G126" s="16"/>
      <c r="H126" s="16"/>
      <c r="I126" s="16"/>
      <c r="J126" s="16"/>
      <c r="K126" s="217"/>
      <c r="L126" s="16"/>
      <c r="M126" s="16"/>
      <c r="N126" s="200"/>
      <c r="O126" s="231"/>
      <c r="P126" s="16"/>
      <c r="Q126" s="16"/>
    </row>
    <row r="127" spans="5:17" ht="16.5">
      <c r="E127" s="16"/>
      <c r="F127" s="16"/>
      <c r="G127" s="16"/>
      <c r="H127" s="16"/>
      <c r="I127" s="16"/>
      <c r="J127" s="16"/>
      <c r="K127" s="217"/>
      <c r="L127" s="16"/>
      <c r="M127" s="16"/>
      <c r="N127" s="200"/>
      <c r="O127" s="231"/>
      <c r="P127" s="16"/>
      <c r="Q127" s="16"/>
    </row>
    <row r="128" spans="5:17" ht="16.5">
      <c r="E128" s="16"/>
      <c r="F128" s="16"/>
      <c r="G128" s="16"/>
      <c r="H128" s="16"/>
      <c r="I128" s="16"/>
      <c r="J128" s="16"/>
      <c r="K128" s="217"/>
      <c r="L128" s="16"/>
      <c r="M128" s="16"/>
      <c r="N128" s="200"/>
      <c r="O128" s="231"/>
      <c r="P128" s="16"/>
      <c r="Q128" s="16"/>
    </row>
    <row r="129" spans="5:17" ht="16.5">
      <c r="E129" s="16"/>
      <c r="F129" s="16"/>
      <c r="G129" s="16"/>
      <c r="H129" s="16"/>
      <c r="I129" s="16"/>
      <c r="J129" s="16"/>
      <c r="K129" s="217"/>
      <c r="L129" s="16"/>
      <c r="M129" s="16"/>
      <c r="N129" s="200"/>
      <c r="O129" s="231"/>
      <c r="P129" s="16"/>
      <c r="Q129" s="16"/>
    </row>
    <row r="130" spans="5:17" ht="16.5">
      <c r="E130" s="16"/>
      <c r="F130" s="16"/>
      <c r="G130" s="16"/>
      <c r="H130" s="16"/>
      <c r="I130" s="16"/>
      <c r="J130" s="16"/>
      <c r="K130" s="217"/>
      <c r="L130" s="16"/>
      <c r="M130" s="16"/>
      <c r="N130" s="200"/>
      <c r="O130" s="231"/>
      <c r="P130" s="16"/>
      <c r="Q130" s="16"/>
    </row>
    <row r="131" spans="5:17" ht="16.5">
      <c r="E131" s="16"/>
      <c r="F131" s="16"/>
      <c r="G131" s="16"/>
      <c r="H131" s="16"/>
      <c r="I131" s="16"/>
      <c r="J131" s="16"/>
      <c r="K131" s="217"/>
      <c r="L131" s="16"/>
      <c r="M131" s="16"/>
      <c r="N131" s="200"/>
      <c r="O131" s="231"/>
      <c r="P131" s="16"/>
      <c r="Q131" s="16"/>
    </row>
    <row r="132" spans="5:17" ht="16.5">
      <c r="E132" s="16"/>
      <c r="F132" s="16"/>
      <c r="G132" s="16"/>
      <c r="H132" s="16"/>
      <c r="I132" s="16"/>
      <c r="J132" s="16"/>
      <c r="K132" s="217"/>
      <c r="L132" s="16"/>
      <c r="M132" s="16"/>
      <c r="N132" s="200"/>
      <c r="O132" s="231"/>
      <c r="P132" s="16"/>
      <c r="Q132" s="16"/>
    </row>
    <row r="133" spans="5:17" ht="16.5">
      <c r="E133" s="16"/>
      <c r="F133" s="16"/>
      <c r="G133" s="16"/>
      <c r="H133" s="16"/>
      <c r="I133" s="16"/>
      <c r="J133" s="16"/>
      <c r="K133" s="217"/>
      <c r="L133" s="16"/>
      <c r="M133" s="16"/>
      <c r="N133" s="200"/>
      <c r="O133" s="231"/>
      <c r="P133" s="16"/>
      <c r="Q133" s="16"/>
    </row>
    <row r="134" spans="5:17" ht="16.5">
      <c r="E134" s="16"/>
      <c r="F134" s="16"/>
      <c r="G134" s="16"/>
      <c r="H134" s="16"/>
      <c r="I134" s="16"/>
      <c r="J134" s="16"/>
      <c r="K134" s="217"/>
      <c r="L134" s="16"/>
      <c r="M134" s="16"/>
      <c r="N134" s="200"/>
      <c r="O134" s="231"/>
      <c r="P134" s="16"/>
      <c r="Q134" s="16"/>
    </row>
    <row r="135" spans="5:17" ht="16.5">
      <c r="E135" s="16"/>
      <c r="F135" s="16"/>
      <c r="G135" s="16"/>
      <c r="H135" s="16"/>
      <c r="I135" s="16"/>
      <c r="J135" s="16"/>
      <c r="K135" s="217"/>
      <c r="L135" s="16"/>
      <c r="M135" s="16"/>
      <c r="N135" s="200"/>
      <c r="O135" s="231"/>
      <c r="P135" s="16"/>
      <c r="Q135" s="16"/>
    </row>
    <row r="136" spans="5:17" ht="16.5">
      <c r="E136" s="16"/>
      <c r="F136" s="16"/>
      <c r="G136" s="16"/>
      <c r="H136" s="16"/>
      <c r="I136" s="16"/>
      <c r="J136" s="16"/>
      <c r="K136" s="217"/>
      <c r="L136" s="16"/>
      <c r="M136" s="16"/>
      <c r="N136" s="200"/>
      <c r="O136" s="231"/>
      <c r="P136" s="16"/>
      <c r="Q136" s="16"/>
    </row>
    <row r="137" spans="5:17" ht="16.5">
      <c r="E137" s="16"/>
      <c r="F137" s="16"/>
      <c r="G137" s="16"/>
      <c r="H137" s="16"/>
      <c r="I137" s="16"/>
      <c r="J137" s="16"/>
      <c r="K137" s="217"/>
      <c r="L137" s="16"/>
      <c r="M137" s="16"/>
      <c r="N137" s="200"/>
      <c r="O137" s="231"/>
      <c r="P137" s="16"/>
      <c r="Q137" s="16"/>
    </row>
    <row r="138" spans="5:17" ht="16.5">
      <c r="E138" s="16"/>
      <c r="F138" s="16"/>
      <c r="G138" s="16"/>
      <c r="H138" s="16"/>
      <c r="I138" s="16"/>
      <c r="J138" s="16"/>
      <c r="K138" s="217"/>
      <c r="L138" s="16"/>
      <c r="M138" s="16"/>
      <c r="N138" s="200"/>
      <c r="O138" s="231"/>
      <c r="P138" s="16"/>
      <c r="Q138" s="16"/>
    </row>
    <row r="139" spans="5:17" ht="16.5">
      <c r="E139" s="16"/>
      <c r="F139" s="16"/>
      <c r="G139" s="16"/>
      <c r="H139" s="16"/>
      <c r="I139" s="16"/>
      <c r="J139" s="16"/>
      <c r="K139" s="217"/>
      <c r="L139" s="16"/>
      <c r="M139" s="16"/>
      <c r="N139" s="200"/>
      <c r="O139" s="231"/>
      <c r="P139" s="16"/>
      <c r="Q139" s="16"/>
    </row>
    <row r="140" spans="5:17" ht="16.5">
      <c r="E140" s="16"/>
      <c r="F140" s="16"/>
      <c r="G140" s="16"/>
      <c r="H140" s="16"/>
      <c r="I140" s="16"/>
      <c r="J140" s="16"/>
      <c r="K140" s="217"/>
      <c r="L140" s="16"/>
      <c r="M140" s="16"/>
      <c r="N140" s="200"/>
      <c r="O140" s="231"/>
      <c r="P140" s="16"/>
      <c r="Q140" s="16"/>
    </row>
    <row r="141" spans="5:17" ht="16.5">
      <c r="E141" s="16"/>
      <c r="F141" s="16"/>
      <c r="G141" s="16"/>
      <c r="H141" s="16"/>
      <c r="I141" s="16"/>
      <c r="J141" s="16"/>
      <c r="K141" s="217"/>
      <c r="L141" s="16"/>
      <c r="M141" s="16"/>
      <c r="N141" s="200"/>
      <c r="O141" s="231"/>
      <c r="P141" s="16"/>
      <c r="Q141" s="16"/>
    </row>
    <row r="142" spans="5:17" ht="16.5">
      <c r="E142" s="16"/>
      <c r="F142" s="16"/>
      <c r="G142" s="16"/>
      <c r="H142" s="16"/>
      <c r="I142" s="16"/>
      <c r="J142" s="16"/>
      <c r="K142" s="217"/>
      <c r="L142" s="16"/>
      <c r="M142" s="16"/>
      <c r="N142" s="200"/>
      <c r="O142" s="231"/>
      <c r="P142" s="16"/>
      <c r="Q142" s="16"/>
    </row>
    <row r="143" spans="5:17" ht="16.5">
      <c r="E143" s="16"/>
      <c r="F143" s="16"/>
      <c r="G143" s="16"/>
      <c r="H143" s="16"/>
      <c r="I143" s="16"/>
      <c r="J143" s="16"/>
      <c r="K143" s="217"/>
      <c r="L143" s="16"/>
      <c r="M143" s="16"/>
      <c r="N143" s="200"/>
      <c r="O143" s="231"/>
      <c r="P143" s="16"/>
      <c r="Q143" s="16"/>
    </row>
    <row r="144" spans="5:17" ht="16.5">
      <c r="E144" s="16"/>
      <c r="F144" s="16"/>
      <c r="G144" s="16"/>
      <c r="H144" s="16"/>
      <c r="I144" s="16"/>
      <c r="J144" s="16"/>
      <c r="K144" s="217"/>
      <c r="L144" s="16"/>
      <c r="M144" s="16"/>
      <c r="N144" s="200"/>
      <c r="O144" s="231"/>
      <c r="P144" s="16"/>
      <c r="Q144" s="16"/>
    </row>
    <row r="145" spans="5:17" ht="16.5">
      <c r="E145" s="16"/>
      <c r="F145" s="16"/>
      <c r="G145" s="16"/>
      <c r="H145" s="16"/>
      <c r="I145" s="16"/>
      <c r="J145" s="16"/>
      <c r="K145" s="217"/>
      <c r="L145" s="16"/>
      <c r="M145" s="16"/>
      <c r="N145" s="200"/>
      <c r="O145" s="231"/>
      <c r="P145" s="16"/>
      <c r="Q145" s="16"/>
    </row>
    <row r="146" spans="5:17" ht="16.5">
      <c r="E146" s="16"/>
      <c r="F146" s="16"/>
      <c r="G146" s="16"/>
      <c r="H146" s="16"/>
      <c r="I146" s="16"/>
      <c r="J146" s="16"/>
      <c r="K146" s="217"/>
      <c r="L146" s="16"/>
      <c r="M146" s="16"/>
      <c r="N146" s="200"/>
      <c r="O146" s="231"/>
      <c r="P146" s="16"/>
      <c r="Q146" s="16"/>
    </row>
    <row r="147" spans="5:17" ht="16.5">
      <c r="E147" s="16"/>
      <c r="F147" s="16"/>
      <c r="G147" s="16"/>
      <c r="H147" s="16"/>
      <c r="I147" s="16"/>
      <c r="J147" s="16"/>
      <c r="K147" s="217"/>
      <c r="L147" s="16"/>
      <c r="M147" s="16"/>
      <c r="N147" s="200"/>
      <c r="O147" s="231"/>
      <c r="P147" s="16"/>
      <c r="Q147" s="16"/>
    </row>
    <row r="148" spans="5:17" ht="16.5">
      <c r="E148" s="16"/>
      <c r="F148" s="16"/>
      <c r="G148" s="16"/>
      <c r="H148" s="16"/>
      <c r="I148" s="16"/>
      <c r="J148" s="16"/>
      <c r="K148" s="217"/>
      <c r="L148" s="16"/>
      <c r="M148" s="16"/>
      <c r="N148" s="200"/>
      <c r="O148" s="231"/>
      <c r="P148" s="16"/>
      <c r="Q148" s="16"/>
    </row>
    <row r="149" spans="5:17" ht="16.5">
      <c r="E149" s="16"/>
      <c r="F149" s="16"/>
      <c r="G149" s="16"/>
      <c r="H149" s="16"/>
      <c r="I149" s="16"/>
      <c r="J149" s="16"/>
      <c r="K149" s="217"/>
      <c r="L149" s="16"/>
      <c r="M149" s="16"/>
      <c r="N149" s="200"/>
      <c r="O149" s="231"/>
      <c r="P149" s="16"/>
      <c r="Q149" s="16"/>
    </row>
    <row r="150" spans="5:17" ht="16.5">
      <c r="E150" s="16"/>
      <c r="F150" s="16"/>
      <c r="G150" s="16"/>
      <c r="H150" s="16"/>
      <c r="I150" s="16"/>
      <c r="J150" s="16"/>
      <c r="K150" s="217"/>
      <c r="L150" s="16"/>
      <c r="M150" s="16"/>
      <c r="N150" s="200"/>
      <c r="O150" s="231"/>
      <c r="P150" s="16"/>
      <c r="Q150" s="16"/>
    </row>
    <row r="151" spans="5:17" ht="16.5">
      <c r="E151" s="16"/>
      <c r="F151" s="16"/>
      <c r="G151" s="16"/>
      <c r="H151" s="16"/>
      <c r="I151" s="16"/>
      <c r="J151" s="16"/>
      <c r="K151" s="217"/>
      <c r="L151" s="16"/>
      <c r="M151" s="16"/>
      <c r="N151" s="200"/>
      <c r="O151" s="231"/>
      <c r="P151" s="16"/>
      <c r="Q151" s="16"/>
    </row>
    <row r="152" spans="5:17" ht="16.5">
      <c r="E152" s="16"/>
      <c r="F152" s="16"/>
      <c r="G152" s="16"/>
      <c r="H152" s="16"/>
      <c r="I152" s="16"/>
      <c r="J152" s="16"/>
      <c r="K152" s="217"/>
      <c r="L152" s="16"/>
      <c r="M152" s="16"/>
      <c r="N152" s="200"/>
      <c r="O152" s="231"/>
      <c r="P152" s="16"/>
      <c r="Q152" s="16"/>
    </row>
    <row r="153" spans="5:17" ht="16.5">
      <c r="E153" s="16"/>
      <c r="F153" s="16"/>
      <c r="G153" s="16"/>
      <c r="H153" s="16"/>
      <c r="I153" s="16"/>
      <c r="J153" s="16"/>
      <c r="K153" s="217"/>
      <c r="L153" s="16"/>
      <c r="M153" s="16"/>
      <c r="N153" s="200"/>
      <c r="O153" s="231"/>
      <c r="P153" s="16"/>
      <c r="Q153" s="16"/>
    </row>
    <row r="154" spans="5:17" ht="16.5">
      <c r="E154" s="16"/>
      <c r="F154" s="16"/>
      <c r="G154" s="16"/>
      <c r="H154" s="16"/>
      <c r="I154" s="16"/>
      <c r="J154" s="16"/>
      <c r="K154" s="217"/>
      <c r="L154" s="16"/>
      <c r="M154" s="16"/>
      <c r="N154" s="200"/>
      <c r="O154" s="231"/>
      <c r="P154" s="16"/>
      <c r="Q154" s="16"/>
    </row>
    <row r="155" spans="5:17" ht="16.5">
      <c r="E155" s="16"/>
      <c r="F155" s="16"/>
      <c r="G155" s="16"/>
      <c r="H155" s="16"/>
      <c r="I155" s="16"/>
      <c r="J155" s="16"/>
      <c r="K155" s="217"/>
      <c r="L155" s="16"/>
      <c r="M155" s="16"/>
      <c r="N155" s="200"/>
      <c r="O155" s="231"/>
      <c r="P155" s="16"/>
      <c r="Q155" s="16"/>
    </row>
    <row r="156" spans="5:17" ht="16.5">
      <c r="E156" s="16"/>
      <c r="F156" s="16"/>
      <c r="G156" s="16"/>
      <c r="H156" s="16"/>
      <c r="I156" s="16"/>
      <c r="J156" s="16"/>
      <c r="K156" s="217"/>
      <c r="L156" s="16"/>
      <c r="M156" s="16"/>
      <c r="N156" s="200"/>
      <c r="O156" s="231"/>
      <c r="P156" s="16"/>
      <c r="Q156" s="16"/>
    </row>
    <row r="157" spans="5:17" ht="16.5">
      <c r="E157" s="16"/>
      <c r="F157" s="16"/>
      <c r="G157" s="16"/>
      <c r="H157" s="16"/>
      <c r="I157" s="16"/>
      <c r="J157" s="16"/>
      <c r="K157" s="217"/>
      <c r="L157" s="16"/>
      <c r="M157" s="16"/>
      <c r="N157" s="200"/>
      <c r="O157" s="231"/>
      <c r="P157" s="16"/>
      <c r="Q157" s="16"/>
    </row>
    <row r="158" spans="5:17" ht="16.5">
      <c r="E158" s="16"/>
      <c r="F158" s="16"/>
      <c r="G158" s="16"/>
      <c r="H158" s="16"/>
      <c r="I158" s="16"/>
      <c r="J158" s="16"/>
      <c r="K158" s="217"/>
      <c r="L158" s="16"/>
      <c r="M158" s="16"/>
      <c r="N158" s="200"/>
      <c r="O158" s="231"/>
      <c r="P158" s="16"/>
      <c r="Q158" s="16"/>
    </row>
    <row r="159" spans="5:17" ht="16.5">
      <c r="E159" s="16"/>
      <c r="F159" s="16"/>
      <c r="G159" s="16"/>
      <c r="H159" s="16"/>
      <c r="I159" s="16"/>
      <c r="J159" s="16"/>
      <c r="K159" s="217"/>
      <c r="L159" s="16"/>
      <c r="M159" s="16"/>
      <c r="N159" s="200"/>
      <c r="O159" s="231"/>
      <c r="P159" s="16"/>
      <c r="Q159" s="16"/>
    </row>
    <row r="160" spans="5:17" ht="16.5">
      <c r="E160" s="16"/>
      <c r="F160" s="16"/>
      <c r="G160" s="16"/>
      <c r="H160" s="16"/>
      <c r="I160" s="16"/>
      <c r="J160" s="16"/>
      <c r="K160" s="217"/>
      <c r="L160" s="16"/>
      <c r="M160" s="16"/>
      <c r="N160" s="200"/>
      <c r="O160" s="231"/>
      <c r="P160" s="16"/>
      <c r="Q160" s="16"/>
    </row>
    <row r="161" spans="5:17" ht="16.5">
      <c r="E161" s="16"/>
      <c r="F161" s="16"/>
      <c r="G161" s="16"/>
      <c r="H161" s="16"/>
      <c r="I161" s="16"/>
      <c r="J161" s="16"/>
      <c r="K161" s="217"/>
      <c r="L161" s="16"/>
      <c r="M161" s="16"/>
      <c r="N161" s="200"/>
      <c r="O161" s="231"/>
      <c r="P161" s="16"/>
      <c r="Q161" s="16"/>
    </row>
    <row r="162" spans="5:17" ht="16.5">
      <c r="E162" s="16"/>
      <c r="F162" s="16"/>
      <c r="G162" s="16"/>
      <c r="H162" s="16"/>
      <c r="I162" s="16"/>
      <c r="J162" s="16"/>
      <c r="K162" s="217"/>
      <c r="L162" s="16"/>
      <c r="M162" s="16"/>
      <c r="N162" s="200"/>
      <c r="O162" s="231"/>
      <c r="P162" s="16"/>
      <c r="Q162" s="16"/>
    </row>
    <row r="163" spans="5:17" ht="16.5">
      <c r="E163" s="16"/>
      <c r="F163" s="16"/>
      <c r="G163" s="16"/>
      <c r="H163" s="16"/>
      <c r="I163" s="16"/>
      <c r="J163" s="16"/>
      <c r="K163" s="217"/>
      <c r="L163" s="16"/>
      <c r="M163" s="16"/>
      <c r="N163" s="200"/>
      <c r="O163" s="231"/>
      <c r="P163" s="16"/>
      <c r="Q163" s="16"/>
    </row>
    <row r="164" spans="5:17" ht="16.5">
      <c r="E164" s="16"/>
      <c r="F164" s="16"/>
      <c r="G164" s="16"/>
      <c r="H164" s="16"/>
      <c r="I164" s="16"/>
      <c r="J164" s="16"/>
      <c r="K164" s="217"/>
      <c r="L164" s="16"/>
      <c r="M164" s="16"/>
      <c r="N164" s="200"/>
      <c r="O164" s="231"/>
      <c r="P164" s="16"/>
      <c r="Q164" s="16"/>
    </row>
    <row r="165" spans="5:17" ht="16.5">
      <c r="E165" s="16"/>
      <c r="F165" s="16"/>
      <c r="G165" s="16"/>
      <c r="H165" s="16"/>
      <c r="I165" s="16"/>
      <c r="J165" s="16"/>
      <c r="K165" s="217"/>
      <c r="L165" s="16"/>
      <c r="M165" s="16"/>
      <c r="N165" s="200"/>
      <c r="O165" s="231"/>
      <c r="P165" s="16"/>
      <c r="Q165" s="16"/>
    </row>
    <row r="166" spans="5:17" ht="16.5">
      <c r="E166" s="16"/>
      <c r="F166" s="16"/>
      <c r="G166" s="16"/>
      <c r="H166" s="16"/>
      <c r="I166" s="16"/>
      <c r="J166" s="16"/>
      <c r="K166" s="217"/>
      <c r="L166" s="16"/>
      <c r="M166" s="16"/>
      <c r="N166" s="200"/>
      <c r="O166" s="231"/>
      <c r="P166" s="16"/>
      <c r="Q166" s="16"/>
    </row>
    <row r="167" spans="5:17" ht="16.5">
      <c r="E167" s="16"/>
      <c r="F167" s="16"/>
      <c r="G167" s="16"/>
      <c r="H167" s="16"/>
      <c r="I167" s="16"/>
      <c r="J167" s="16"/>
      <c r="K167" s="217"/>
      <c r="L167" s="16"/>
      <c r="M167" s="16"/>
      <c r="N167" s="200"/>
      <c r="O167" s="231"/>
      <c r="P167" s="16"/>
      <c r="Q167" s="16"/>
    </row>
    <row r="168" spans="5:17" ht="16.5">
      <c r="E168" s="16"/>
      <c r="F168" s="16"/>
      <c r="G168" s="16"/>
      <c r="H168" s="16"/>
      <c r="I168" s="16"/>
      <c r="J168" s="16"/>
      <c r="K168" s="217"/>
      <c r="L168" s="16"/>
      <c r="M168" s="16"/>
      <c r="N168" s="200"/>
      <c r="O168" s="231"/>
      <c r="P168" s="16"/>
      <c r="Q168" s="16"/>
    </row>
    <row r="169" spans="5:17" ht="16.5">
      <c r="E169" s="16"/>
      <c r="F169" s="16"/>
      <c r="G169" s="16"/>
      <c r="H169" s="16"/>
      <c r="I169" s="16"/>
      <c r="J169" s="16"/>
      <c r="K169" s="217"/>
      <c r="L169" s="16"/>
      <c r="M169" s="16"/>
      <c r="N169" s="200"/>
      <c r="O169" s="231"/>
      <c r="P169" s="16"/>
      <c r="Q169" s="16"/>
    </row>
    <row r="170" spans="5:17" ht="16.5">
      <c r="E170" s="16"/>
      <c r="F170" s="16"/>
      <c r="G170" s="16"/>
      <c r="H170" s="16"/>
      <c r="I170" s="16"/>
      <c r="J170" s="16"/>
      <c r="K170" s="217"/>
      <c r="L170" s="16"/>
      <c r="M170" s="16"/>
      <c r="N170" s="200"/>
      <c r="O170" s="231"/>
      <c r="P170" s="16"/>
      <c r="Q170" s="16"/>
    </row>
    <row r="171" spans="5:17" ht="16.5">
      <c r="E171" s="16"/>
      <c r="F171" s="16"/>
      <c r="G171" s="16"/>
      <c r="H171" s="16"/>
      <c r="I171" s="16"/>
      <c r="J171" s="16"/>
      <c r="K171" s="217"/>
      <c r="L171" s="16"/>
      <c r="M171" s="16"/>
      <c r="N171" s="200"/>
      <c r="O171" s="231"/>
      <c r="P171" s="16"/>
      <c r="Q171" s="16"/>
    </row>
    <row r="172" spans="5:17" ht="16.5">
      <c r="E172" s="16"/>
      <c r="F172" s="16"/>
      <c r="G172" s="16"/>
      <c r="H172" s="16"/>
      <c r="I172" s="16"/>
      <c r="J172" s="16"/>
      <c r="K172" s="217"/>
      <c r="L172" s="16"/>
      <c r="M172" s="16"/>
      <c r="N172" s="200"/>
      <c r="O172" s="231"/>
      <c r="P172" s="16"/>
      <c r="Q172" s="16"/>
    </row>
    <row r="173" spans="5:17" ht="16.5">
      <c r="E173" s="16"/>
      <c r="F173" s="16"/>
      <c r="G173" s="16"/>
      <c r="H173" s="16"/>
      <c r="I173" s="16"/>
      <c r="J173" s="16"/>
      <c r="K173" s="217"/>
      <c r="L173" s="16"/>
      <c r="M173" s="16"/>
      <c r="N173" s="200"/>
      <c r="O173" s="231"/>
      <c r="P173" s="16"/>
      <c r="Q173" s="16"/>
    </row>
    <row r="174" spans="5:17" ht="16.5">
      <c r="E174" s="16"/>
      <c r="F174" s="16"/>
      <c r="G174" s="16"/>
      <c r="H174" s="16"/>
      <c r="I174" s="16"/>
      <c r="J174" s="16"/>
      <c r="K174" s="217"/>
      <c r="L174" s="16"/>
      <c r="M174" s="16"/>
      <c r="N174" s="200"/>
      <c r="O174" s="231"/>
      <c r="P174" s="16"/>
      <c r="Q174" s="16"/>
    </row>
    <row r="175" spans="5:17" ht="16.5">
      <c r="E175" s="16"/>
      <c r="F175" s="16"/>
      <c r="G175" s="16"/>
      <c r="H175" s="16"/>
      <c r="I175" s="16"/>
      <c r="J175" s="16"/>
      <c r="K175" s="217"/>
      <c r="L175" s="16"/>
      <c r="M175" s="16"/>
      <c r="N175" s="200"/>
      <c r="O175" s="231"/>
      <c r="P175" s="16"/>
      <c r="Q175" s="16"/>
    </row>
    <row r="176" spans="5:17" ht="16.5">
      <c r="E176" s="16"/>
      <c r="F176" s="16"/>
      <c r="G176" s="16"/>
      <c r="H176" s="16"/>
      <c r="I176" s="16"/>
      <c r="J176" s="16"/>
      <c r="K176" s="217"/>
      <c r="L176" s="16"/>
      <c r="M176" s="16"/>
      <c r="N176" s="200"/>
      <c r="O176" s="231"/>
      <c r="P176" s="16"/>
      <c r="Q176" s="16"/>
    </row>
    <row r="177" spans="5:17" ht="16.5">
      <c r="E177" s="16"/>
      <c r="F177" s="16"/>
      <c r="G177" s="16"/>
      <c r="H177" s="16"/>
      <c r="I177" s="16"/>
      <c r="J177" s="16"/>
      <c r="K177" s="217"/>
      <c r="L177" s="16"/>
      <c r="M177" s="16"/>
      <c r="N177" s="200"/>
      <c r="O177" s="231"/>
      <c r="P177" s="16"/>
      <c r="Q177" s="16"/>
    </row>
    <row r="178" spans="5:17" ht="16.5">
      <c r="E178" s="16"/>
      <c r="F178" s="16"/>
      <c r="G178" s="16"/>
      <c r="H178" s="16"/>
      <c r="I178" s="16"/>
      <c r="J178" s="16"/>
      <c r="K178" s="217"/>
      <c r="L178" s="16"/>
      <c r="M178" s="16"/>
      <c r="N178" s="200"/>
      <c r="O178" s="231"/>
      <c r="P178" s="16"/>
      <c r="Q178" s="16"/>
    </row>
    <row r="179" spans="5:17" ht="16.5">
      <c r="E179" s="16"/>
      <c r="F179" s="16"/>
      <c r="G179" s="16"/>
      <c r="H179" s="16"/>
      <c r="I179" s="16"/>
      <c r="J179" s="16"/>
      <c r="K179" s="217"/>
      <c r="L179" s="16"/>
      <c r="M179" s="16"/>
      <c r="N179" s="200"/>
      <c r="O179" s="231"/>
      <c r="P179" s="16"/>
      <c r="Q179" s="16"/>
    </row>
    <row r="180" spans="5:17" ht="16.5">
      <c r="E180" s="16"/>
      <c r="F180" s="16"/>
      <c r="G180" s="16"/>
      <c r="H180" s="16"/>
      <c r="I180" s="16"/>
      <c r="J180" s="16"/>
      <c r="K180" s="217"/>
      <c r="L180" s="16"/>
      <c r="M180" s="16"/>
      <c r="N180" s="200"/>
      <c r="O180" s="231"/>
      <c r="P180" s="16"/>
      <c r="Q180" s="16"/>
    </row>
    <row r="181" spans="5:17" ht="16.5">
      <c r="E181" s="16"/>
      <c r="F181" s="16"/>
      <c r="G181" s="16"/>
      <c r="H181" s="16"/>
      <c r="I181" s="16"/>
      <c r="J181" s="16"/>
      <c r="K181" s="217"/>
      <c r="L181" s="16"/>
      <c r="M181" s="16"/>
      <c r="N181" s="200"/>
      <c r="O181" s="231"/>
      <c r="P181" s="16"/>
      <c r="Q181" s="16"/>
    </row>
    <row r="182" spans="5:17" ht="16.5">
      <c r="E182" s="16"/>
      <c r="F182" s="16"/>
      <c r="G182" s="16"/>
      <c r="H182" s="16"/>
      <c r="I182" s="16"/>
      <c r="J182" s="16"/>
      <c r="K182" s="217"/>
      <c r="L182" s="16"/>
      <c r="M182" s="16"/>
      <c r="N182" s="200"/>
      <c r="O182" s="231"/>
      <c r="P182" s="16"/>
      <c r="Q182" s="16"/>
    </row>
    <row r="183" spans="5:17" ht="16.5">
      <c r="E183" s="16"/>
      <c r="F183" s="16"/>
      <c r="G183" s="16"/>
      <c r="H183" s="16"/>
      <c r="I183" s="16"/>
      <c r="J183" s="16"/>
      <c r="K183" s="217"/>
      <c r="L183" s="16"/>
      <c r="M183" s="16"/>
      <c r="N183" s="200"/>
      <c r="O183" s="231"/>
      <c r="P183" s="16"/>
      <c r="Q183" s="16"/>
    </row>
    <row r="184" spans="5:17" ht="16.5">
      <c r="E184" s="16"/>
      <c r="F184" s="16"/>
      <c r="G184" s="16"/>
      <c r="H184" s="16"/>
      <c r="I184" s="16"/>
      <c r="J184" s="16"/>
      <c r="K184" s="217"/>
      <c r="L184" s="16"/>
      <c r="M184" s="16"/>
      <c r="N184" s="200"/>
      <c r="O184" s="231"/>
      <c r="P184" s="16"/>
      <c r="Q184" s="16"/>
    </row>
    <row r="185" spans="5:17" ht="16.5">
      <c r="E185" s="16"/>
      <c r="F185" s="16"/>
      <c r="G185" s="16"/>
      <c r="H185" s="16"/>
      <c r="I185" s="16"/>
      <c r="J185" s="16"/>
      <c r="K185" s="217"/>
      <c r="L185" s="16"/>
      <c r="M185" s="16"/>
      <c r="N185" s="200"/>
      <c r="O185" s="231"/>
      <c r="P185" s="16"/>
      <c r="Q185" s="16"/>
    </row>
    <row r="186" spans="5:17" ht="16.5">
      <c r="E186" s="16"/>
      <c r="F186" s="16"/>
      <c r="G186" s="16"/>
      <c r="H186" s="16"/>
      <c r="I186" s="16"/>
      <c r="J186" s="16"/>
      <c r="K186" s="217"/>
      <c r="L186" s="16"/>
      <c r="M186" s="16"/>
      <c r="N186" s="200"/>
      <c r="O186" s="231"/>
      <c r="P186" s="16"/>
      <c r="Q186" s="16"/>
    </row>
    <row r="187" spans="5:17" ht="16.5">
      <c r="E187" s="16"/>
      <c r="F187" s="16"/>
      <c r="G187" s="16"/>
      <c r="H187" s="16"/>
      <c r="I187" s="16"/>
      <c r="J187" s="16"/>
      <c r="K187" s="217"/>
      <c r="L187" s="16"/>
      <c r="M187" s="16"/>
      <c r="N187" s="200"/>
      <c r="O187" s="231"/>
      <c r="P187" s="16"/>
      <c r="Q187" s="16"/>
    </row>
    <row r="188" spans="5:17" ht="16.5">
      <c r="E188" s="16"/>
      <c r="F188" s="16"/>
      <c r="G188" s="16"/>
      <c r="H188" s="16"/>
      <c r="I188" s="16"/>
      <c r="J188" s="16"/>
      <c r="K188" s="217"/>
      <c r="L188" s="16"/>
      <c r="M188" s="16"/>
      <c r="N188" s="200"/>
      <c r="O188" s="231"/>
      <c r="P188" s="16"/>
      <c r="Q188" s="16"/>
    </row>
    <row r="189" spans="5:17" ht="16.5">
      <c r="E189" s="16"/>
      <c r="F189" s="16"/>
      <c r="G189" s="16"/>
      <c r="H189" s="16"/>
      <c r="I189" s="16"/>
      <c r="J189" s="16"/>
      <c r="K189" s="217"/>
      <c r="L189" s="16"/>
      <c r="M189" s="16"/>
      <c r="N189" s="200"/>
      <c r="O189" s="231"/>
      <c r="P189" s="16"/>
      <c r="Q189" s="16"/>
    </row>
    <row r="190" spans="5:17" ht="16.5">
      <c r="E190" s="16"/>
      <c r="F190" s="16"/>
      <c r="G190" s="16"/>
      <c r="H190" s="16"/>
      <c r="I190" s="16"/>
      <c r="J190" s="16"/>
      <c r="K190" s="217"/>
      <c r="L190" s="16"/>
      <c r="M190" s="16"/>
      <c r="N190" s="200"/>
      <c r="O190" s="231"/>
      <c r="P190" s="16"/>
      <c r="Q190" s="16"/>
    </row>
    <row r="191" spans="5:17" ht="16.5">
      <c r="E191" s="16"/>
      <c r="F191" s="16"/>
      <c r="G191" s="16"/>
      <c r="H191" s="16"/>
      <c r="I191" s="16"/>
      <c r="J191" s="16"/>
      <c r="K191" s="217"/>
      <c r="L191" s="16"/>
      <c r="M191" s="16"/>
      <c r="N191" s="200"/>
      <c r="O191" s="231"/>
      <c r="P191" s="16"/>
      <c r="Q191" s="16"/>
    </row>
    <row r="192" spans="5:17" ht="16.5">
      <c r="E192" s="16"/>
      <c r="F192" s="16"/>
      <c r="G192" s="16"/>
      <c r="H192" s="16"/>
      <c r="I192" s="16"/>
      <c r="J192" s="16"/>
      <c r="K192" s="217"/>
      <c r="L192" s="16"/>
      <c r="M192" s="16"/>
      <c r="N192" s="200"/>
      <c r="O192" s="231"/>
      <c r="P192" s="16"/>
      <c r="Q192" s="16"/>
    </row>
    <row r="193" spans="5:17" ht="16.5">
      <c r="E193" s="16"/>
      <c r="F193" s="16"/>
      <c r="G193" s="16"/>
      <c r="H193" s="16"/>
      <c r="I193" s="16"/>
      <c r="J193" s="16"/>
      <c r="K193" s="217"/>
      <c r="L193" s="16"/>
      <c r="M193" s="16"/>
      <c r="N193" s="200"/>
      <c r="O193" s="231"/>
      <c r="P193" s="16"/>
      <c r="Q193" s="16"/>
    </row>
    <row r="194" spans="5:17" ht="16.5">
      <c r="E194" s="16"/>
      <c r="F194" s="16"/>
      <c r="G194" s="16"/>
      <c r="H194" s="16"/>
      <c r="I194" s="16"/>
      <c r="J194" s="16"/>
      <c r="K194" s="217"/>
      <c r="L194" s="16"/>
      <c r="M194" s="16"/>
      <c r="N194" s="200"/>
      <c r="O194" s="231"/>
      <c r="P194" s="16"/>
      <c r="Q194" s="16"/>
    </row>
    <row r="195" spans="5:17" ht="16.5">
      <c r="E195" s="16"/>
      <c r="F195" s="16"/>
      <c r="G195" s="16"/>
      <c r="H195" s="16"/>
      <c r="I195" s="16"/>
      <c r="J195" s="16"/>
      <c r="K195" s="217"/>
      <c r="L195" s="16"/>
      <c r="M195" s="16"/>
      <c r="N195" s="200"/>
      <c r="O195" s="231"/>
      <c r="P195" s="16"/>
      <c r="Q195" s="16"/>
    </row>
    <row r="196" spans="5:17" ht="16.5">
      <c r="E196" s="16"/>
      <c r="F196" s="16"/>
      <c r="G196" s="16"/>
      <c r="H196" s="16"/>
      <c r="I196" s="16"/>
      <c r="J196" s="16"/>
      <c r="K196" s="217"/>
      <c r="L196" s="16"/>
      <c r="M196" s="16"/>
      <c r="N196" s="200"/>
      <c r="O196" s="231"/>
      <c r="P196" s="16"/>
      <c r="Q196" s="16"/>
    </row>
  </sheetData>
  <sheetProtection/>
  <mergeCells count="23">
    <mergeCell ref="Q5:Q12"/>
    <mergeCell ref="B9:B12"/>
    <mergeCell ref="E10:E12"/>
    <mergeCell ref="J5:P9"/>
    <mergeCell ref="O11:O12"/>
    <mergeCell ref="J10:J12"/>
    <mergeCell ref="K10:K12"/>
    <mergeCell ref="L10:M10"/>
    <mergeCell ref="M11:M12"/>
    <mergeCell ref="F10:F12"/>
    <mergeCell ref="G10:H10"/>
    <mergeCell ref="D5:D12"/>
    <mergeCell ref="E5:I9"/>
    <mergeCell ref="I10:I12"/>
    <mergeCell ref="G11:G12"/>
    <mergeCell ref="H11:H12"/>
    <mergeCell ref="M1:O1"/>
    <mergeCell ref="M2:O2"/>
    <mergeCell ref="B3:Q3"/>
    <mergeCell ref="B5:B8"/>
    <mergeCell ref="C5:C12"/>
    <mergeCell ref="N10:N12"/>
    <mergeCell ref="L11:L12"/>
  </mergeCells>
  <printOptions/>
  <pageMargins left="0.49" right="0.15748031496062992" top="0.11" bottom="0.16" header="0.15748031496062992" footer="0.16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SheetLayoutView="100" workbookViewId="0" topLeftCell="A1">
      <selection activeCell="A3" sqref="A3:P3"/>
    </sheetView>
  </sheetViews>
  <sheetFormatPr defaultColWidth="9.33203125" defaultRowHeight="12.75"/>
  <cols>
    <col min="1" max="1" width="18.16015625" style="0" customWidth="1"/>
    <col min="2" max="2" width="17.5" style="0" customWidth="1"/>
    <col min="3" max="3" width="26" style="0" customWidth="1"/>
    <col min="4" max="4" width="19.33203125" style="0" customWidth="1"/>
    <col min="5" max="6" width="19" style="0" customWidth="1"/>
    <col min="7" max="7" width="19.83203125" style="0" customWidth="1"/>
    <col min="8" max="8" width="21.33203125" style="0" customWidth="1"/>
    <col min="9" max="9" width="14.83203125" style="0" customWidth="1"/>
    <col min="10" max="10" width="14.33203125" style="233" customWidth="1"/>
    <col min="11" max="11" width="14.16015625" style="0" customWidth="1"/>
    <col min="12" max="12" width="13.66015625" style="0" customWidth="1"/>
    <col min="13" max="13" width="15.33203125" style="0" customWidth="1"/>
    <col min="14" max="14" width="13.83203125" style="233" customWidth="1"/>
    <col min="15" max="15" width="14.33203125" style="0" hidden="1" customWidth="1"/>
    <col min="16" max="16" width="20.66015625" style="0" customWidth="1"/>
  </cols>
  <sheetData>
    <row r="1" spans="1:17" ht="15">
      <c r="A1" s="11"/>
      <c r="B1" s="11"/>
      <c r="C1" s="3"/>
      <c r="D1" s="1"/>
      <c r="E1" s="1"/>
      <c r="F1" s="1"/>
      <c r="G1" s="1"/>
      <c r="H1" s="1"/>
      <c r="I1" s="1"/>
      <c r="J1" s="202"/>
      <c r="K1" s="1"/>
      <c r="L1" s="244" t="s">
        <v>157</v>
      </c>
      <c r="M1" s="244"/>
      <c r="N1" s="244"/>
      <c r="O1" s="20"/>
      <c r="P1" s="20"/>
      <c r="Q1" s="15"/>
    </row>
    <row r="2" spans="1:17" ht="15">
      <c r="A2" s="11"/>
      <c r="B2" s="11"/>
      <c r="C2" s="3"/>
      <c r="D2" s="1"/>
      <c r="E2" s="1"/>
      <c r="F2" s="1"/>
      <c r="G2" s="1"/>
      <c r="H2" s="1"/>
      <c r="I2" s="1"/>
      <c r="J2" s="202"/>
      <c r="K2" s="1"/>
      <c r="L2" s="244" t="s">
        <v>158</v>
      </c>
      <c r="M2" s="244"/>
      <c r="N2" s="244"/>
      <c r="O2" s="20"/>
      <c r="P2" s="20"/>
      <c r="Q2" s="15"/>
    </row>
    <row r="3" spans="1:17" ht="15.75">
      <c r="A3" s="277" t="s">
        <v>116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15"/>
    </row>
    <row r="4" spans="1:17" ht="12.75" customHeight="1" thickBot="1">
      <c r="A4" s="26"/>
      <c r="B4" s="26"/>
      <c r="C4" s="27"/>
      <c r="D4" s="28"/>
      <c r="E4" s="28"/>
      <c r="F4" s="29"/>
      <c r="G4" s="28"/>
      <c r="H4" s="28"/>
      <c r="I4" s="5"/>
      <c r="J4" s="203"/>
      <c r="K4" s="6"/>
      <c r="L4" s="6"/>
      <c r="M4" s="203"/>
      <c r="N4" s="203"/>
      <c r="O4" s="6"/>
      <c r="P4" s="13" t="s">
        <v>93</v>
      </c>
      <c r="Q4" s="15"/>
    </row>
    <row r="5" spans="1:17" ht="12.75">
      <c r="A5" s="272" t="s">
        <v>95</v>
      </c>
      <c r="B5" s="248" t="s">
        <v>9</v>
      </c>
      <c r="C5" s="253" t="s">
        <v>94</v>
      </c>
      <c r="D5" s="257" t="s">
        <v>0</v>
      </c>
      <c r="E5" s="258"/>
      <c r="F5" s="258"/>
      <c r="G5" s="258"/>
      <c r="H5" s="258"/>
      <c r="I5" s="262" t="s">
        <v>1</v>
      </c>
      <c r="J5" s="263"/>
      <c r="K5" s="263"/>
      <c r="L5" s="263"/>
      <c r="M5" s="263"/>
      <c r="N5" s="263"/>
      <c r="O5" s="263"/>
      <c r="P5" s="274" t="s">
        <v>2</v>
      </c>
      <c r="Q5" s="15"/>
    </row>
    <row r="6" spans="1:17" ht="12.75">
      <c r="A6" s="273"/>
      <c r="B6" s="249"/>
      <c r="C6" s="254"/>
      <c r="D6" s="238"/>
      <c r="E6" s="238"/>
      <c r="F6" s="238"/>
      <c r="G6" s="238"/>
      <c r="H6" s="238"/>
      <c r="I6" s="264"/>
      <c r="J6" s="265"/>
      <c r="K6" s="265"/>
      <c r="L6" s="265"/>
      <c r="M6" s="265"/>
      <c r="N6" s="265"/>
      <c r="O6" s="265"/>
      <c r="P6" s="275"/>
      <c r="Q6" s="15"/>
    </row>
    <row r="7" spans="1:17" ht="4.5" customHeight="1">
      <c r="A7" s="273"/>
      <c r="B7" s="249"/>
      <c r="C7" s="254"/>
      <c r="D7" s="238"/>
      <c r="E7" s="238"/>
      <c r="F7" s="238"/>
      <c r="G7" s="238"/>
      <c r="H7" s="238"/>
      <c r="I7" s="264"/>
      <c r="J7" s="265"/>
      <c r="K7" s="265"/>
      <c r="L7" s="265"/>
      <c r="M7" s="265"/>
      <c r="N7" s="265"/>
      <c r="O7" s="265"/>
      <c r="P7" s="275"/>
      <c r="Q7" s="15"/>
    </row>
    <row r="8" spans="1:17" ht="12.75" hidden="1">
      <c r="A8" s="273"/>
      <c r="B8" s="249"/>
      <c r="C8" s="254"/>
      <c r="D8" s="238"/>
      <c r="E8" s="238"/>
      <c r="F8" s="238"/>
      <c r="G8" s="238"/>
      <c r="H8" s="238"/>
      <c r="I8" s="264"/>
      <c r="J8" s="265"/>
      <c r="K8" s="265"/>
      <c r="L8" s="265"/>
      <c r="M8" s="265"/>
      <c r="N8" s="265"/>
      <c r="O8" s="265"/>
      <c r="P8" s="275"/>
      <c r="Q8" s="15"/>
    </row>
    <row r="9" spans="1:17" ht="12.75" hidden="1">
      <c r="A9" s="260" t="s">
        <v>12</v>
      </c>
      <c r="B9" s="249"/>
      <c r="C9" s="255"/>
      <c r="D9" s="238"/>
      <c r="E9" s="238"/>
      <c r="F9" s="238"/>
      <c r="G9" s="238"/>
      <c r="H9" s="238"/>
      <c r="I9" s="264"/>
      <c r="J9" s="265"/>
      <c r="K9" s="265"/>
      <c r="L9" s="265"/>
      <c r="M9" s="265"/>
      <c r="N9" s="265"/>
      <c r="O9" s="265"/>
      <c r="P9" s="275"/>
      <c r="Q9" s="15"/>
    </row>
    <row r="10" spans="1:17" ht="15.75">
      <c r="A10" s="260"/>
      <c r="B10" s="249"/>
      <c r="C10" s="255"/>
      <c r="D10" s="242" t="s">
        <v>3</v>
      </c>
      <c r="E10" s="240" t="s">
        <v>4</v>
      </c>
      <c r="F10" s="242" t="s">
        <v>5</v>
      </c>
      <c r="G10" s="242"/>
      <c r="H10" s="240" t="s">
        <v>6</v>
      </c>
      <c r="I10" s="242" t="s">
        <v>3</v>
      </c>
      <c r="J10" s="251" t="s">
        <v>4</v>
      </c>
      <c r="K10" s="242" t="s">
        <v>5</v>
      </c>
      <c r="L10" s="242"/>
      <c r="M10" s="251" t="s">
        <v>6</v>
      </c>
      <c r="N10" s="234" t="s">
        <v>5</v>
      </c>
      <c r="O10" s="235" t="s">
        <v>154</v>
      </c>
      <c r="P10" s="275"/>
      <c r="Q10" s="15"/>
    </row>
    <row r="11" spans="1:17" ht="24.75" customHeight="1">
      <c r="A11" s="260"/>
      <c r="B11" s="249"/>
      <c r="C11" s="255"/>
      <c r="D11" s="242"/>
      <c r="E11" s="240"/>
      <c r="F11" s="242" t="s">
        <v>7</v>
      </c>
      <c r="G11" s="242" t="s">
        <v>8</v>
      </c>
      <c r="H11" s="240"/>
      <c r="I11" s="242"/>
      <c r="J11" s="251"/>
      <c r="K11" s="242" t="s">
        <v>7</v>
      </c>
      <c r="L11" s="242" t="s">
        <v>8</v>
      </c>
      <c r="M11" s="251"/>
      <c r="N11" s="270" t="s">
        <v>11</v>
      </c>
      <c r="O11" s="236" t="s">
        <v>155</v>
      </c>
      <c r="P11" s="275"/>
      <c r="Q11" s="15"/>
    </row>
    <row r="12" spans="1:17" ht="11.25" customHeight="1" hidden="1" thickBot="1">
      <c r="A12" s="261"/>
      <c r="B12" s="250"/>
      <c r="C12" s="256"/>
      <c r="D12" s="243"/>
      <c r="E12" s="241"/>
      <c r="F12" s="243"/>
      <c r="G12" s="243"/>
      <c r="H12" s="241"/>
      <c r="I12" s="243"/>
      <c r="J12" s="252"/>
      <c r="K12" s="243"/>
      <c r="L12" s="243"/>
      <c r="M12" s="252"/>
      <c r="N12" s="271"/>
      <c r="O12" s="237" t="s">
        <v>156</v>
      </c>
      <c r="P12" s="276"/>
      <c r="Q12" s="15"/>
    </row>
    <row r="13" spans="1:17" ht="60.75" customHeight="1" hidden="1">
      <c r="A13" s="89" t="s">
        <v>13</v>
      </c>
      <c r="B13" s="90"/>
      <c r="C13" s="91" t="s">
        <v>33</v>
      </c>
      <c r="D13" s="92"/>
      <c r="E13" s="92"/>
      <c r="F13" s="92"/>
      <c r="G13" s="92"/>
      <c r="H13" s="92"/>
      <c r="I13" s="92"/>
      <c r="J13" s="189"/>
      <c r="K13" s="92"/>
      <c r="L13" s="92"/>
      <c r="M13" s="189"/>
      <c r="N13" s="189"/>
      <c r="O13" s="180"/>
      <c r="P13" s="188"/>
      <c r="Q13" s="17"/>
    </row>
    <row r="14" spans="1:17" ht="9.75" customHeight="1" hidden="1">
      <c r="A14" s="61" t="s">
        <v>14</v>
      </c>
      <c r="B14" s="70"/>
      <c r="C14" s="63" t="s">
        <v>34</v>
      </c>
      <c r="D14" s="64"/>
      <c r="E14" s="64"/>
      <c r="F14" s="64"/>
      <c r="G14" s="64"/>
      <c r="H14" s="64"/>
      <c r="I14" s="64"/>
      <c r="J14" s="190"/>
      <c r="K14" s="64"/>
      <c r="L14" s="64"/>
      <c r="M14" s="190"/>
      <c r="N14" s="190"/>
      <c r="O14" s="165"/>
      <c r="P14" s="67"/>
      <c r="Q14" s="17"/>
    </row>
    <row r="15" spans="1:17" ht="25.5" hidden="1">
      <c r="A15" s="65" t="s">
        <v>10</v>
      </c>
      <c r="B15" s="62" t="s">
        <v>73</v>
      </c>
      <c r="C15" s="66" t="s">
        <v>35</v>
      </c>
      <c r="D15" s="76"/>
      <c r="E15" s="76"/>
      <c r="F15" s="76"/>
      <c r="G15" s="76"/>
      <c r="H15" s="76"/>
      <c r="I15" s="76"/>
      <c r="J15" s="191"/>
      <c r="K15" s="60"/>
      <c r="L15" s="60"/>
      <c r="M15" s="191"/>
      <c r="N15" s="191"/>
      <c r="O15" s="166"/>
      <c r="P15" s="67"/>
      <c r="Q15" s="15"/>
    </row>
    <row r="16" spans="1:17" ht="16.5" hidden="1">
      <c r="A16" s="61" t="s">
        <v>15</v>
      </c>
      <c r="B16" s="70"/>
      <c r="C16" s="63" t="s">
        <v>36</v>
      </c>
      <c r="D16" s="64"/>
      <c r="E16" s="64"/>
      <c r="F16" s="64"/>
      <c r="G16" s="64"/>
      <c r="H16" s="64"/>
      <c r="I16" s="64"/>
      <c r="J16" s="190"/>
      <c r="K16" s="64"/>
      <c r="L16" s="64"/>
      <c r="M16" s="190"/>
      <c r="N16" s="190"/>
      <c r="O16" s="165"/>
      <c r="P16" s="67"/>
      <c r="Q16" s="17"/>
    </row>
    <row r="17" spans="1:17" ht="16.5" hidden="1">
      <c r="A17" s="65" t="s">
        <v>16</v>
      </c>
      <c r="B17" s="62" t="s">
        <v>74</v>
      </c>
      <c r="C17" s="66" t="s">
        <v>37</v>
      </c>
      <c r="D17" s="60"/>
      <c r="E17" s="60"/>
      <c r="F17" s="60"/>
      <c r="G17" s="60"/>
      <c r="H17" s="60"/>
      <c r="I17" s="60"/>
      <c r="J17" s="191"/>
      <c r="K17" s="60"/>
      <c r="L17" s="60"/>
      <c r="M17" s="191"/>
      <c r="N17" s="191"/>
      <c r="O17" s="166"/>
      <c r="P17" s="67"/>
      <c r="Q17" s="15"/>
    </row>
    <row r="18" spans="1:17" ht="38.25" hidden="1">
      <c r="A18" s="65"/>
      <c r="B18" s="62"/>
      <c r="C18" s="66" t="s">
        <v>96</v>
      </c>
      <c r="D18" s="60"/>
      <c r="E18" s="60"/>
      <c r="F18" s="60"/>
      <c r="G18" s="60"/>
      <c r="H18" s="60"/>
      <c r="I18" s="60"/>
      <c r="J18" s="191"/>
      <c r="K18" s="60"/>
      <c r="L18" s="60"/>
      <c r="M18" s="191"/>
      <c r="N18" s="191"/>
      <c r="O18" s="166"/>
      <c r="P18" s="67"/>
      <c r="Q18" s="15"/>
    </row>
    <row r="19" spans="1:17" ht="25.5" hidden="1">
      <c r="A19" s="65"/>
      <c r="B19" s="62"/>
      <c r="C19" s="66" t="s">
        <v>98</v>
      </c>
      <c r="D19" s="60"/>
      <c r="E19" s="60"/>
      <c r="F19" s="60"/>
      <c r="G19" s="60"/>
      <c r="H19" s="60"/>
      <c r="I19" s="60"/>
      <c r="J19" s="191"/>
      <c r="K19" s="60"/>
      <c r="L19" s="60"/>
      <c r="M19" s="191"/>
      <c r="N19" s="191"/>
      <c r="O19" s="166"/>
      <c r="P19" s="67"/>
      <c r="Q19" s="15"/>
    </row>
    <row r="20" spans="1:17" ht="51" customHeight="1" hidden="1">
      <c r="A20" s="65" t="s">
        <v>17</v>
      </c>
      <c r="B20" s="62" t="s">
        <v>75</v>
      </c>
      <c r="C20" s="79" t="s">
        <v>38</v>
      </c>
      <c r="D20" s="60"/>
      <c r="E20" s="60"/>
      <c r="F20" s="60"/>
      <c r="G20" s="60"/>
      <c r="H20" s="60"/>
      <c r="I20" s="60"/>
      <c r="J20" s="191"/>
      <c r="K20" s="60"/>
      <c r="L20" s="60"/>
      <c r="M20" s="191"/>
      <c r="N20" s="191"/>
      <c r="O20" s="166"/>
      <c r="P20" s="67"/>
      <c r="Q20" s="15"/>
    </row>
    <row r="21" spans="1:17" ht="38.25" hidden="1">
      <c r="A21" s="65"/>
      <c r="B21" s="62"/>
      <c r="C21" s="66" t="s">
        <v>96</v>
      </c>
      <c r="D21" s="60"/>
      <c r="E21" s="60"/>
      <c r="F21" s="60"/>
      <c r="G21" s="60"/>
      <c r="H21" s="60"/>
      <c r="I21" s="60"/>
      <c r="J21" s="191"/>
      <c r="K21" s="60"/>
      <c r="L21" s="60"/>
      <c r="M21" s="191"/>
      <c r="N21" s="191"/>
      <c r="O21" s="166"/>
      <c r="P21" s="67"/>
      <c r="Q21" s="15"/>
    </row>
    <row r="22" spans="1:17" ht="25.5" hidden="1">
      <c r="A22" s="65"/>
      <c r="B22" s="62"/>
      <c r="C22" s="66" t="s">
        <v>98</v>
      </c>
      <c r="D22" s="60"/>
      <c r="E22" s="60"/>
      <c r="F22" s="60"/>
      <c r="G22" s="60"/>
      <c r="H22" s="60"/>
      <c r="I22" s="60"/>
      <c r="J22" s="191"/>
      <c r="K22" s="60"/>
      <c r="L22" s="60"/>
      <c r="M22" s="191"/>
      <c r="N22" s="191"/>
      <c r="O22" s="166"/>
      <c r="P22" s="67"/>
      <c r="Q22" s="15"/>
    </row>
    <row r="23" spans="1:17" ht="25.5" hidden="1">
      <c r="A23" s="65" t="s">
        <v>18</v>
      </c>
      <c r="B23" s="62" t="s">
        <v>76</v>
      </c>
      <c r="C23" s="66" t="s">
        <v>39</v>
      </c>
      <c r="D23" s="60"/>
      <c r="E23" s="60"/>
      <c r="F23" s="60"/>
      <c r="G23" s="60"/>
      <c r="H23" s="60"/>
      <c r="I23" s="60"/>
      <c r="J23" s="191"/>
      <c r="K23" s="60"/>
      <c r="L23" s="60"/>
      <c r="M23" s="191"/>
      <c r="N23" s="191"/>
      <c r="O23" s="166"/>
      <c r="P23" s="67"/>
      <c r="Q23" s="15"/>
    </row>
    <row r="24" spans="1:17" ht="38.25" hidden="1">
      <c r="A24" s="61" t="s">
        <v>19</v>
      </c>
      <c r="B24" s="62"/>
      <c r="C24" s="63" t="s">
        <v>40</v>
      </c>
      <c r="D24" s="64"/>
      <c r="E24" s="64"/>
      <c r="F24" s="64"/>
      <c r="G24" s="64"/>
      <c r="H24" s="64"/>
      <c r="I24" s="60"/>
      <c r="J24" s="190"/>
      <c r="K24" s="64"/>
      <c r="L24" s="64"/>
      <c r="M24" s="190"/>
      <c r="N24" s="190"/>
      <c r="O24" s="165"/>
      <c r="P24" s="67"/>
      <c r="Q24" s="17"/>
    </row>
    <row r="25" spans="1:17" ht="0.75" customHeight="1" hidden="1">
      <c r="A25" s="65" t="s">
        <v>20</v>
      </c>
      <c r="B25" s="62" t="s">
        <v>77</v>
      </c>
      <c r="C25" s="66" t="s">
        <v>41</v>
      </c>
      <c r="D25" s="60"/>
      <c r="E25" s="60"/>
      <c r="F25" s="60"/>
      <c r="G25" s="60"/>
      <c r="H25" s="60"/>
      <c r="I25" s="60"/>
      <c r="J25" s="191"/>
      <c r="K25" s="60"/>
      <c r="L25" s="60"/>
      <c r="M25" s="191"/>
      <c r="N25" s="191"/>
      <c r="O25" s="166"/>
      <c r="P25" s="67"/>
      <c r="Q25" s="15"/>
    </row>
    <row r="26" spans="1:17" ht="38.25" hidden="1">
      <c r="A26" s="65" t="s">
        <v>21</v>
      </c>
      <c r="B26" s="62" t="s">
        <v>78</v>
      </c>
      <c r="C26" s="66" t="s">
        <v>42</v>
      </c>
      <c r="D26" s="60"/>
      <c r="E26" s="60"/>
      <c r="F26" s="60"/>
      <c r="G26" s="60"/>
      <c r="H26" s="60"/>
      <c r="I26" s="60"/>
      <c r="J26" s="191"/>
      <c r="K26" s="60"/>
      <c r="L26" s="60"/>
      <c r="M26" s="191"/>
      <c r="N26" s="191"/>
      <c r="O26" s="166"/>
      <c r="P26" s="67"/>
      <c r="Q26" s="15"/>
    </row>
    <row r="27" spans="1:17" ht="25.5" hidden="1">
      <c r="A27" s="65" t="s">
        <v>22</v>
      </c>
      <c r="B27" s="62" t="s">
        <v>79</v>
      </c>
      <c r="C27" s="66" t="s">
        <v>43</v>
      </c>
      <c r="D27" s="60"/>
      <c r="E27" s="60"/>
      <c r="F27" s="60"/>
      <c r="G27" s="60"/>
      <c r="H27" s="60"/>
      <c r="I27" s="60"/>
      <c r="J27" s="191"/>
      <c r="K27" s="60"/>
      <c r="L27" s="60"/>
      <c r="M27" s="191"/>
      <c r="N27" s="191"/>
      <c r="O27" s="166"/>
      <c r="P27" s="67"/>
      <c r="Q27" s="15"/>
    </row>
    <row r="28" spans="1:17" ht="38.25" hidden="1">
      <c r="A28" s="65" t="s">
        <v>23</v>
      </c>
      <c r="B28" s="62" t="s">
        <v>79</v>
      </c>
      <c r="C28" s="66" t="s">
        <v>44</v>
      </c>
      <c r="D28" s="60"/>
      <c r="E28" s="60"/>
      <c r="F28" s="60"/>
      <c r="G28" s="60"/>
      <c r="H28" s="60"/>
      <c r="I28" s="60"/>
      <c r="J28" s="191"/>
      <c r="K28" s="60"/>
      <c r="L28" s="60"/>
      <c r="M28" s="191"/>
      <c r="N28" s="191"/>
      <c r="O28" s="166"/>
      <c r="P28" s="67"/>
      <c r="Q28" s="15"/>
    </row>
    <row r="29" spans="1:17" ht="38.25" hidden="1">
      <c r="A29" s="65" t="s">
        <v>24</v>
      </c>
      <c r="B29" s="62" t="s">
        <v>79</v>
      </c>
      <c r="C29" s="66" t="s">
        <v>45</v>
      </c>
      <c r="D29" s="60"/>
      <c r="E29" s="60"/>
      <c r="F29" s="60"/>
      <c r="G29" s="60"/>
      <c r="H29" s="60"/>
      <c r="I29" s="60"/>
      <c r="J29" s="191"/>
      <c r="K29" s="60"/>
      <c r="L29" s="60"/>
      <c r="M29" s="191"/>
      <c r="N29" s="191"/>
      <c r="O29" s="166"/>
      <c r="P29" s="67"/>
      <c r="Q29" s="15"/>
    </row>
    <row r="30" spans="1:17" ht="25.5" hidden="1">
      <c r="A30" s="61">
        <v>100000</v>
      </c>
      <c r="B30" s="62"/>
      <c r="C30" s="63" t="s">
        <v>46</v>
      </c>
      <c r="D30" s="64"/>
      <c r="E30" s="64"/>
      <c r="F30" s="64"/>
      <c r="G30" s="64"/>
      <c r="H30" s="64"/>
      <c r="I30" s="60"/>
      <c r="J30" s="190"/>
      <c r="K30" s="64"/>
      <c r="L30" s="64"/>
      <c r="M30" s="190"/>
      <c r="N30" s="190"/>
      <c r="O30" s="165"/>
      <c r="P30" s="67"/>
      <c r="Q30" s="17"/>
    </row>
    <row r="31" spans="1:17" ht="38.25" hidden="1">
      <c r="A31" s="69" t="s">
        <v>70</v>
      </c>
      <c r="B31" s="62" t="s">
        <v>80</v>
      </c>
      <c r="C31" s="66" t="s">
        <v>71</v>
      </c>
      <c r="D31" s="60"/>
      <c r="E31" s="60"/>
      <c r="F31" s="60"/>
      <c r="G31" s="60"/>
      <c r="H31" s="60"/>
      <c r="I31" s="59"/>
      <c r="J31" s="191"/>
      <c r="K31" s="60"/>
      <c r="L31" s="60"/>
      <c r="M31" s="191"/>
      <c r="N31" s="191"/>
      <c r="O31" s="166"/>
      <c r="P31" s="67"/>
      <c r="Q31" s="18"/>
    </row>
    <row r="32" spans="1:17" ht="21" customHeight="1" hidden="1">
      <c r="A32" s="69" t="s">
        <v>99</v>
      </c>
      <c r="B32" s="62" t="s">
        <v>81</v>
      </c>
      <c r="C32" s="87" t="s">
        <v>100</v>
      </c>
      <c r="D32" s="60"/>
      <c r="E32" s="60"/>
      <c r="F32" s="60"/>
      <c r="G32" s="60"/>
      <c r="H32" s="60"/>
      <c r="I32" s="59"/>
      <c r="J32" s="191"/>
      <c r="K32" s="60"/>
      <c r="L32" s="60"/>
      <c r="M32" s="191"/>
      <c r="N32" s="191"/>
      <c r="O32" s="166"/>
      <c r="P32" s="67"/>
      <c r="Q32" s="18"/>
    </row>
    <row r="33" spans="1:17" ht="25.5" hidden="1">
      <c r="A33" s="65">
        <v>100203</v>
      </c>
      <c r="B33" s="62" t="s">
        <v>81</v>
      </c>
      <c r="C33" s="66" t="s">
        <v>47</v>
      </c>
      <c r="D33" s="60"/>
      <c r="E33" s="60"/>
      <c r="F33" s="60"/>
      <c r="G33" s="60"/>
      <c r="H33" s="60"/>
      <c r="I33" s="59"/>
      <c r="J33" s="191"/>
      <c r="K33" s="60"/>
      <c r="L33" s="60"/>
      <c r="M33" s="191"/>
      <c r="N33" s="191"/>
      <c r="O33" s="166"/>
      <c r="P33" s="67"/>
      <c r="Q33" s="15"/>
    </row>
    <row r="34" spans="1:17" ht="63.75" customHeight="1" hidden="1">
      <c r="A34" s="65" t="s">
        <v>25</v>
      </c>
      <c r="B34" s="62" t="s">
        <v>81</v>
      </c>
      <c r="C34" s="88" t="s">
        <v>48</v>
      </c>
      <c r="D34" s="60"/>
      <c r="E34" s="60"/>
      <c r="F34" s="60"/>
      <c r="G34" s="60"/>
      <c r="H34" s="60"/>
      <c r="I34" s="59"/>
      <c r="J34" s="191"/>
      <c r="K34" s="60"/>
      <c r="L34" s="60"/>
      <c r="M34" s="191"/>
      <c r="N34" s="191"/>
      <c r="O34" s="166"/>
      <c r="P34" s="67"/>
      <c r="Q34" s="15"/>
    </row>
    <row r="35" spans="1:17" ht="25.5" hidden="1">
      <c r="A35" s="61">
        <v>120000</v>
      </c>
      <c r="B35" s="62"/>
      <c r="C35" s="63" t="s">
        <v>49</v>
      </c>
      <c r="D35" s="64"/>
      <c r="E35" s="64"/>
      <c r="F35" s="64"/>
      <c r="G35" s="64"/>
      <c r="H35" s="64"/>
      <c r="I35" s="64"/>
      <c r="J35" s="190"/>
      <c r="K35" s="64"/>
      <c r="L35" s="64"/>
      <c r="M35" s="190"/>
      <c r="N35" s="190"/>
      <c r="O35" s="165"/>
      <c r="P35" s="67"/>
      <c r="Q35" s="17"/>
    </row>
    <row r="36" spans="1:17" ht="25.5" hidden="1">
      <c r="A36" s="80">
        <v>120100</v>
      </c>
      <c r="B36" s="81" t="s">
        <v>82</v>
      </c>
      <c r="C36" s="82" t="s">
        <v>50</v>
      </c>
      <c r="D36" s="60"/>
      <c r="E36" s="60"/>
      <c r="F36" s="60"/>
      <c r="G36" s="60"/>
      <c r="H36" s="60"/>
      <c r="I36" s="64"/>
      <c r="J36" s="191"/>
      <c r="K36" s="60"/>
      <c r="L36" s="60"/>
      <c r="M36" s="191"/>
      <c r="N36" s="191"/>
      <c r="O36" s="166"/>
      <c r="P36" s="67"/>
      <c r="Q36" s="18"/>
    </row>
    <row r="37" spans="1:17" ht="3" customHeight="1" hidden="1">
      <c r="A37" s="65">
        <v>120201</v>
      </c>
      <c r="B37" s="62" t="s">
        <v>82</v>
      </c>
      <c r="C37" s="66" t="s">
        <v>51</v>
      </c>
      <c r="D37" s="60"/>
      <c r="E37" s="60"/>
      <c r="F37" s="60"/>
      <c r="G37" s="60"/>
      <c r="H37" s="60"/>
      <c r="I37" s="59"/>
      <c r="J37" s="191"/>
      <c r="K37" s="60"/>
      <c r="L37" s="60"/>
      <c r="M37" s="191"/>
      <c r="N37" s="191"/>
      <c r="O37" s="166"/>
      <c r="P37" s="67"/>
      <c r="Q37" s="15"/>
    </row>
    <row r="38" spans="1:17" ht="16.5" hidden="1">
      <c r="A38" s="36">
        <v>150000</v>
      </c>
      <c r="B38" s="42"/>
      <c r="C38" s="38" t="s">
        <v>52</v>
      </c>
      <c r="D38" s="45"/>
      <c r="E38" s="45"/>
      <c r="F38" s="45"/>
      <c r="G38" s="45"/>
      <c r="H38" s="45"/>
      <c r="I38" s="45"/>
      <c r="J38" s="191"/>
      <c r="K38" s="45"/>
      <c r="L38" s="45"/>
      <c r="M38" s="191"/>
      <c r="N38" s="191"/>
      <c r="O38" s="167"/>
      <c r="P38" s="40"/>
      <c r="Q38" s="15"/>
    </row>
    <row r="39" spans="1:17" ht="16.5" hidden="1">
      <c r="A39" s="41">
        <v>150101</v>
      </c>
      <c r="B39" s="42" t="s">
        <v>83</v>
      </c>
      <c r="C39" s="43" t="s">
        <v>53</v>
      </c>
      <c r="D39" s="45"/>
      <c r="E39" s="45"/>
      <c r="F39" s="45"/>
      <c r="G39" s="45"/>
      <c r="H39" s="45"/>
      <c r="I39" s="47"/>
      <c r="J39" s="191"/>
      <c r="K39" s="45"/>
      <c r="L39" s="45"/>
      <c r="M39" s="191"/>
      <c r="N39" s="191"/>
      <c r="O39" s="167"/>
      <c r="P39" s="40"/>
      <c r="Q39" s="15"/>
    </row>
    <row r="40" spans="1:17" ht="38.25" hidden="1">
      <c r="A40" s="41" t="s">
        <v>26</v>
      </c>
      <c r="B40" s="42" t="s">
        <v>84</v>
      </c>
      <c r="C40" s="43" t="s">
        <v>54</v>
      </c>
      <c r="D40" s="45"/>
      <c r="E40" s="45"/>
      <c r="F40" s="45"/>
      <c r="G40" s="45"/>
      <c r="H40" s="45"/>
      <c r="I40" s="47"/>
      <c r="J40" s="191"/>
      <c r="K40" s="45"/>
      <c r="L40" s="45"/>
      <c r="M40" s="191"/>
      <c r="N40" s="191"/>
      <c r="O40" s="167"/>
      <c r="P40" s="40"/>
      <c r="Q40" s="15"/>
    </row>
    <row r="41" spans="1:17" ht="40.5" customHeight="1" hidden="1">
      <c r="A41" s="61" t="s">
        <v>27</v>
      </c>
      <c r="B41" s="62"/>
      <c r="C41" s="63" t="s">
        <v>55</v>
      </c>
      <c r="D41" s="64"/>
      <c r="E41" s="64"/>
      <c r="F41" s="64"/>
      <c r="G41" s="64"/>
      <c r="H41" s="64"/>
      <c r="I41" s="59"/>
      <c r="J41" s="190"/>
      <c r="K41" s="64"/>
      <c r="L41" s="64"/>
      <c r="M41" s="190"/>
      <c r="N41" s="190"/>
      <c r="O41" s="165"/>
      <c r="P41" s="67"/>
      <c r="Q41" s="17"/>
    </row>
    <row r="42" spans="1:17" ht="16.5" hidden="1">
      <c r="A42" s="65" t="s">
        <v>28</v>
      </c>
      <c r="B42" s="62" t="s">
        <v>85</v>
      </c>
      <c r="C42" s="86" t="s">
        <v>56</v>
      </c>
      <c r="D42" s="60"/>
      <c r="E42" s="60"/>
      <c r="F42" s="60"/>
      <c r="G42" s="60"/>
      <c r="H42" s="60"/>
      <c r="I42" s="59"/>
      <c r="J42" s="191"/>
      <c r="K42" s="60"/>
      <c r="L42" s="60"/>
      <c r="M42" s="191"/>
      <c r="N42" s="191"/>
      <c r="O42" s="166"/>
      <c r="P42" s="67"/>
      <c r="Q42" s="15"/>
    </row>
    <row r="43" spans="1:17" ht="63.75" hidden="1">
      <c r="A43" s="61">
        <v>170000</v>
      </c>
      <c r="B43" s="62"/>
      <c r="C43" s="63" t="s">
        <v>57</v>
      </c>
      <c r="D43" s="64"/>
      <c r="E43" s="64"/>
      <c r="F43" s="64"/>
      <c r="G43" s="64"/>
      <c r="H43" s="64"/>
      <c r="I43" s="64"/>
      <c r="J43" s="190"/>
      <c r="K43" s="64"/>
      <c r="L43" s="64"/>
      <c r="M43" s="190"/>
      <c r="N43" s="190"/>
      <c r="O43" s="165"/>
      <c r="P43" s="67"/>
      <c r="Q43" s="17"/>
    </row>
    <row r="44" spans="1:17" ht="76.5" hidden="1">
      <c r="A44" s="65">
        <v>170703</v>
      </c>
      <c r="B44" s="62" t="s">
        <v>86</v>
      </c>
      <c r="C44" s="66" t="s">
        <v>58</v>
      </c>
      <c r="D44" s="60"/>
      <c r="E44" s="60"/>
      <c r="F44" s="60"/>
      <c r="G44" s="60"/>
      <c r="H44" s="60"/>
      <c r="I44" s="59"/>
      <c r="J44" s="191"/>
      <c r="K44" s="60"/>
      <c r="L44" s="60"/>
      <c r="M44" s="191"/>
      <c r="N44" s="191"/>
      <c r="O44" s="166"/>
      <c r="P44" s="67"/>
      <c r="Q44" s="15"/>
    </row>
    <row r="45" spans="1:17" ht="51" hidden="1">
      <c r="A45" s="36">
        <v>180000</v>
      </c>
      <c r="B45" s="42"/>
      <c r="C45" s="38" t="s">
        <v>59</v>
      </c>
      <c r="D45" s="39"/>
      <c r="E45" s="39"/>
      <c r="F45" s="39"/>
      <c r="G45" s="39"/>
      <c r="H45" s="39"/>
      <c r="I45" s="39"/>
      <c r="J45" s="190"/>
      <c r="K45" s="39"/>
      <c r="L45" s="39"/>
      <c r="M45" s="190"/>
      <c r="N45" s="190"/>
      <c r="O45" s="168"/>
      <c r="P45" s="40"/>
      <c r="Q45" s="17"/>
    </row>
    <row r="46" spans="1:17" ht="109.5" customHeight="1" hidden="1">
      <c r="A46" s="41">
        <v>180409</v>
      </c>
      <c r="B46" s="42" t="s">
        <v>83</v>
      </c>
      <c r="C46" s="43" t="s">
        <v>60</v>
      </c>
      <c r="D46" s="45"/>
      <c r="E46" s="45"/>
      <c r="F46" s="45"/>
      <c r="G46" s="45"/>
      <c r="H46" s="45"/>
      <c r="I46" s="47"/>
      <c r="J46" s="191"/>
      <c r="K46" s="45"/>
      <c r="L46" s="45"/>
      <c r="M46" s="191"/>
      <c r="N46" s="191"/>
      <c r="O46" s="167"/>
      <c r="P46" s="40"/>
      <c r="Q46" s="15"/>
    </row>
    <row r="47" spans="1:17" ht="16.5" hidden="1">
      <c r="A47" s="46"/>
      <c r="B47" s="42"/>
      <c r="C47" s="48"/>
      <c r="D47" s="47"/>
      <c r="E47" s="47"/>
      <c r="F47" s="45"/>
      <c r="G47" s="45"/>
      <c r="H47" s="45"/>
      <c r="I47" s="47"/>
      <c r="J47" s="191"/>
      <c r="K47" s="45"/>
      <c r="L47" s="45"/>
      <c r="M47" s="194"/>
      <c r="N47" s="194"/>
      <c r="O47" s="169"/>
      <c r="P47" s="40"/>
      <c r="Q47" s="15"/>
    </row>
    <row r="48" spans="1:17" ht="16.5" hidden="1">
      <c r="A48" s="46"/>
      <c r="B48" s="42"/>
      <c r="C48" s="49"/>
      <c r="D48" s="44"/>
      <c r="E48" s="44"/>
      <c r="F48" s="45"/>
      <c r="G48" s="45"/>
      <c r="H48" s="45"/>
      <c r="I48" s="47"/>
      <c r="J48" s="191"/>
      <c r="K48" s="45"/>
      <c r="L48" s="45"/>
      <c r="M48" s="191"/>
      <c r="N48" s="191"/>
      <c r="O48" s="167"/>
      <c r="P48" s="40"/>
      <c r="Q48" s="15"/>
    </row>
    <row r="49" spans="1:17" ht="16.5" hidden="1">
      <c r="A49" s="61">
        <v>240000</v>
      </c>
      <c r="B49" s="62"/>
      <c r="C49" s="63" t="s">
        <v>61</v>
      </c>
      <c r="D49" s="64"/>
      <c r="E49" s="64"/>
      <c r="F49" s="64"/>
      <c r="G49" s="64"/>
      <c r="H49" s="64"/>
      <c r="I49" s="64"/>
      <c r="J49" s="190"/>
      <c r="K49" s="64"/>
      <c r="L49" s="64"/>
      <c r="M49" s="190"/>
      <c r="N49" s="190"/>
      <c r="O49" s="165"/>
      <c r="P49" s="67"/>
      <c r="Q49" s="17"/>
    </row>
    <row r="50" spans="1:17" ht="3.75" customHeight="1" hidden="1">
      <c r="A50" s="65">
        <v>240601</v>
      </c>
      <c r="B50" s="62" t="s">
        <v>87</v>
      </c>
      <c r="C50" s="66" t="s">
        <v>62</v>
      </c>
      <c r="D50" s="60"/>
      <c r="E50" s="60"/>
      <c r="F50" s="60"/>
      <c r="G50" s="60"/>
      <c r="H50" s="60"/>
      <c r="I50" s="59"/>
      <c r="J50" s="191"/>
      <c r="K50" s="60"/>
      <c r="L50" s="60"/>
      <c r="M50" s="191"/>
      <c r="N50" s="191"/>
      <c r="O50" s="166"/>
      <c r="P50" s="67"/>
      <c r="Q50" s="15"/>
    </row>
    <row r="51" spans="1:17" ht="25.5" hidden="1">
      <c r="A51" s="61">
        <v>250000</v>
      </c>
      <c r="B51" s="62"/>
      <c r="C51" s="63" t="s">
        <v>63</v>
      </c>
      <c r="D51" s="64"/>
      <c r="E51" s="64"/>
      <c r="F51" s="64"/>
      <c r="G51" s="64"/>
      <c r="H51" s="64"/>
      <c r="I51" s="64"/>
      <c r="J51" s="190"/>
      <c r="K51" s="64"/>
      <c r="L51" s="64"/>
      <c r="M51" s="190"/>
      <c r="N51" s="190"/>
      <c r="O51" s="165"/>
      <c r="P51" s="67"/>
      <c r="Q51" s="17"/>
    </row>
    <row r="52" spans="1:17" ht="17.25" hidden="1" thickBot="1">
      <c r="A52" s="71"/>
      <c r="B52" s="72" t="s">
        <v>88</v>
      </c>
      <c r="C52" s="73" t="s">
        <v>64</v>
      </c>
      <c r="D52" s="74"/>
      <c r="E52" s="74"/>
      <c r="F52" s="74"/>
      <c r="G52" s="74"/>
      <c r="H52" s="74"/>
      <c r="I52" s="77"/>
      <c r="J52" s="192"/>
      <c r="K52" s="74"/>
      <c r="L52" s="74"/>
      <c r="M52" s="192"/>
      <c r="N52" s="192"/>
      <c r="O52" s="170"/>
      <c r="P52" s="78"/>
      <c r="Q52" s="15"/>
    </row>
    <row r="53" spans="1:17" ht="96" customHeight="1" hidden="1">
      <c r="A53" s="50" t="s">
        <v>29</v>
      </c>
      <c r="B53" s="51" t="s">
        <v>83</v>
      </c>
      <c r="C53" s="52" t="s">
        <v>65</v>
      </c>
      <c r="D53" s="53"/>
      <c r="E53" s="53"/>
      <c r="F53" s="53"/>
      <c r="G53" s="53"/>
      <c r="H53" s="53"/>
      <c r="I53" s="54"/>
      <c r="J53" s="193"/>
      <c r="K53" s="53"/>
      <c r="L53" s="53"/>
      <c r="M53" s="193"/>
      <c r="N53" s="193"/>
      <c r="O53" s="171"/>
      <c r="P53" s="55">
        <f>D53+I53</f>
        <v>0</v>
      </c>
      <c r="Q53" s="15"/>
    </row>
    <row r="54" spans="1:17" ht="38.25" hidden="1">
      <c r="A54" s="61" t="s">
        <v>30</v>
      </c>
      <c r="B54" s="62"/>
      <c r="C54" s="63" t="s">
        <v>66</v>
      </c>
      <c r="D54" s="64"/>
      <c r="E54" s="64"/>
      <c r="F54" s="64"/>
      <c r="G54" s="64"/>
      <c r="H54" s="64"/>
      <c r="I54" s="64"/>
      <c r="J54" s="190"/>
      <c r="K54" s="64"/>
      <c r="L54" s="64"/>
      <c r="M54" s="190"/>
      <c r="N54" s="190"/>
      <c r="O54" s="181"/>
      <c r="P54" s="67"/>
      <c r="Q54" s="17"/>
    </row>
    <row r="55" spans="1:17" ht="25.5" hidden="1">
      <c r="A55" s="61" t="s">
        <v>14</v>
      </c>
      <c r="B55" s="62"/>
      <c r="C55" s="63" t="s">
        <v>34</v>
      </c>
      <c r="D55" s="64"/>
      <c r="E55" s="64"/>
      <c r="F55" s="64"/>
      <c r="G55" s="64"/>
      <c r="H55" s="64"/>
      <c r="I55" s="64"/>
      <c r="J55" s="190"/>
      <c r="K55" s="64"/>
      <c r="L55" s="64"/>
      <c r="M55" s="190"/>
      <c r="N55" s="190"/>
      <c r="O55" s="165"/>
      <c r="P55" s="67"/>
      <c r="Q55" s="17"/>
    </row>
    <row r="56" spans="1:17" ht="25.5" hidden="1">
      <c r="A56" s="65" t="s">
        <v>10</v>
      </c>
      <c r="B56" s="62" t="s">
        <v>73</v>
      </c>
      <c r="C56" s="66" t="s">
        <v>35</v>
      </c>
      <c r="D56" s="60"/>
      <c r="E56" s="60"/>
      <c r="F56" s="60"/>
      <c r="G56" s="60"/>
      <c r="H56" s="60"/>
      <c r="I56" s="59"/>
      <c r="J56" s="191"/>
      <c r="K56" s="60"/>
      <c r="L56" s="60"/>
      <c r="M56" s="191"/>
      <c r="N56" s="191"/>
      <c r="O56" s="166"/>
      <c r="P56" s="67"/>
      <c r="Q56" s="15"/>
    </row>
    <row r="57" spans="1:17" ht="16.5" hidden="1">
      <c r="A57" s="61" t="s">
        <v>31</v>
      </c>
      <c r="B57" s="62"/>
      <c r="C57" s="63" t="s">
        <v>67</v>
      </c>
      <c r="D57" s="64"/>
      <c r="E57" s="64"/>
      <c r="F57" s="64"/>
      <c r="G57" s="64"/>
      <c r="H57" s="64"/>
      <c r="I57" s="64"/>
      <c r="J57" s="190"/>
      <c r="K57" s="64"/>
      <c r="L57" s="64"/>
      <c r="M57" s="190"/>
      <c r="N57" s="190"/>
      <c r="O57" s="165"/>
      <c r="P57" s="67"/>
      <c r="Q57" s="17"/>
    </row>
    <row r="58" spans="1:17" ht="16.5" hidden="1">
      <c r="A58" s="65" t="s">
        <v>32</v>
      </c>
      <c r="B58" s="62" t="s">
        <v>89</v>
      </c>
      <c r="C58" s="66" t="s">
        <v>68</v>
      </c>
      <c r="D58" s="60"/>
      <c r="E58" s="60"/>
      <c r="F58" s="60"/>
      <c r="G58" s="60"/>
      <c r="H58" s="60"/>
      <c r="I58" s="76"/>
      <c r="J58" s="191"/>
      <c r="K58" s="60"/>
      <c r="L58" s="60"/>
      <c r="M58" s="191"/>
      <c r="N58" s="191"/>
      <c r="O58" s="166"/>
      <c r="P58" s="67"/>
      <c r="Q58" s="15"/>
    </row>
    <row r="59" spans="1:17" ht="38.25" customHeight="1">
      <c r="A59" s="65" t="s">
        <v>118</v>
      </c>
      <c r="B59" s="62" t="s">
        <v>90</v>
      </c>
      <c r="C59" s="66" t="s">
        <v>69</v>
      </c>
      <c r="D59" s="59">
        <f>D60+D76</f>
        <v>97369760</v>
      </c>
      <c r="E59" s="59">
        <f>E60+E76</f>
        <v>97369760</v>
      </c>
      <c r="F59" s="59">
        <f>F60+F76</f>
        <v>79549012</v>
      </c>
      <c r="G59" s="98">
        <f>G60+G76</f>
        <v>12955364</v>
      </c>
      <c r="H59" s="59"/>
      <c r="I59" s="59">
        <f>I60+I76+I92</f>
        <v>4037561</v>
      </c>
      <c r="J59" s="194">
        <f>J60+J76</f>
        <v>1467738</v>
      </c>
      <c r="K59" s="59">
        <f>K60+K76</f>
        <v>584581</v>
      </c>
      <c r="L59" s="59">
        <f>L60+L76</f>
        <v>26563</v>
      </c>
      <c r="M59" s="194">
        <f>M60+M76+M92</f>
        <v>2569823</v>
      </c>
      <c r="N59" s="194">
        <f>N60+N76+N92</f>
        <v>2120859</v>
      </c>
      <c r="O59" s="172">
        <f>O60+O76+O92</f>
        <v>0</v>
      </c>
      <c r="P59" s="161">
        <f>D59+I59+O59</f>
        <v>101407321</v>
      </c>
      <c r="Q59" s="15"/>
    </row>
    <row r="60" spans="1:17" ht="27" customHeight="1">
      <c r="A60" s="65"/>
      <c r="B60" s="62"/>
      <c r="C60" s="66" t="s">
        <v>97</v>
      </c>
      <c r="D60" s="60">
        <f>E60</f>
        <v>62455344</v>
      </c>
      <c r="E60" s="60">
        <f aca="true" t="shared" si="0" ref="E60:O60">E61+E62+E63+E64+E65+E66+E67+E68+E69+E70+E71+E72+E73+E74</f>
        <v>62455344</v>
      </c>
      <c r="F60" s="59">
        <f t="shared" si="0"/>
        <v>61951800</v>
      </c>
      <c r="G60" s="59">
        <f t="shared" si="0"/>
        <v>503544</v>
      </c>
      <c r="H60" s="60">
        <f t="shared" si="0"/>
        <v>0</v>
      </c>
      <c r="I60" s="60">
        <f t="shared" si="0"/>
        <v>0</v>
      </c>
      <c r="J60" s="191">
        <f t="shared" si="0"/>
        <v>0</v>
      </c>
      <c r="K60" s="60">
        <f t="shared" si="0"/>
        <v>0</v>
      </c>
      <c r="L60" s="60">
        <f t="shared" si="0"/>
        <v>0</v>
      </c>
      <c r="M60" s="191">
        <f t="shared" si="0"/>
        <v>0</v>
      </c>
      <c r="N60" s="191">
        <f t="shared" si="0"/>
        <v>0</v>
      </c>
      <c r="O60" s="166">
        <f t="shared" si="0"/>
        <v>0</v>
      </c>
      <c r="P60" s="67">
        <f>D60+I60+O60</f>
        <v>62455344</v>
      </c>
      <c r="Q60" s="15"/>
    </row>
    <row r="61" spans="1:17" ht="16.5">
      <c r="A61" s="97" t="s">
        <v>102</v>
      </c>
      <c r="B61" s="62"/>
      <c r="C61" s="66"/>
      <c r="D61" s="60">
        <f>E61</f>
        <v>5887762</v>
      </c>
      <c r="E61" s="60">
        <f>F61+G61</f>
        <v>5887762</v>
      </c>
      <c r="F61" s="60">
        <v>5887762</v>
      </c>
      <c r="G61" s="106">
        <v>0</v>
      </c>
      <c r="H61" s="60"/>
      <c r="I61" s="59">
        <f>J61+M61</f>
        <v>0</v>
      </c>
      <c r="J61" s="191"/>
      <c r="K61" s="60"/>
      <c r="L61" s="60"/>
      <c r="M61" s="194">
        <f>N61</f>
        <v>0</v>
      </c>
      <c r="N61" s="191"/>
      <c r="O61" s="166"/>
      <c r="P61" s="67">
        <f>D61+I61</f>
        <v>5887762</v>
      </c>
      <c r="Q61" s="15"/>
    </row>
    <row r="62" spans="1:17" ht="16.5">
      <c r="A62" s="97" t="s">
        <v>103</v>
      </c>
      <c r="B62" s="62"/>
      <c r="C62" s="66"/>
      <c r="D62" s="60">
        <f>E62</f>
        <v>5784573</v>
      </c>
      <c r="E62" s="60">
        <f aca="true" t="shared" si="1" ref="E62:E74">F62+G62</f>
        <v>5784573</v>
      </c>
      <c r="F62" s="60">
        <v>5784573</v>
      </c>
      <c r="G62" s="106">
        <v>0</v>
      </c>
      <c r="H62" s="60"/>
      <c r="I62" s="59">
        <f aca="true" t="shared" si="2" ref="I62:I74">J62+M62</f>
        <v>0</v>
      </c>
      <c r="J62" s="191"/>
      <c r="K62" s="60"/>
      <c r="L62" s="60"/>
      <c r="M62" s="194">
        <f>N62</f>
        <v>0</v>
      </c>
      <c r="N62" s="191"/>
      <c r="O62" s="166"/>
      <c r="P62" s="67">
        <f aca="true" t="shared" si="3" ref="P62:P90">D62+I62</f>
        <v>5784573</v>
      </c>
      <c r="Q62" s="15"/>
    </row>
    <row r="63" spans="1:17" ht="16.5">
      <c r="A63" s="97" t="s">
        <v>104</v>
      </c>
      <c r="B63" s="62"/>
      <c r="C63" s="66"/>
      <c r="D63" s="60">
        <f>E63</f>
        <v>4593518</v>
      </c>
      <c r="E63" s="60">
        <f t="shared" si="1"/>
        <v>4593518</v>
      </c>
      <c r="F63" s="60">
        <v>4593518</v>
      </c>
      <c r="G63" s="106">
        <v>0</v>
      </c>
      <c r="H63" s="60"/>
      <c r="I63" s="59">
        <f>J63+M63</f>
        <v>0</v>
      </c>
      <c r="J63" s="191"/>
      <c r="K63" s="60"/>
      <c r="L63" s="60"/>
      <c r="M63" s="194">
        <f>N63</f>
        <v>0</v>
      </c>
      <c r="N63" s="191"/>
      <c r="O63" s="166"/>
      <c r="P63" s="67">
        <f>D63+I63+O63</f>
        <v>4593518</v>
      </c>
      <c r="Q63" s="15"/>
    </row>
    <row r="64" spans="1:17" ht="18.75">
      <c r="A64" s="97" t="s">
        <v>105</v>
      </c>
      <c r="B64" s="62"/>
      <c r="C64" s="66"/>
      <c r="D64" s="60">
        <f aca="true" t="shared" si="4" ref="D64:D74">E64</f>
        <v>2687255</v>
      </c>
      <c r="E64" s="60">
        <f t="shared" si="1"/>
        <v>2687255</v>
      </c>
      <c r="F64" s="60">
        <v>2687255</v>
      </c>
      <c r="G64" s="106">
        <v>0</v>
      </c>
      <c r="H64" s="60"/>
      <c r="I64" s="59">
        <f t="shared" si="2"/>
        <v>0</v>
      </c>
      <c r="J64" s="191"/>
      <c r="K64" s="60"/>
      <c r="L64" s="60"/>
      <c r="M64" s="194">
        <f aca="true" t="shared" si="5" ref="M64:M74">N64</f>
        <v>0</v>
      </c>
      <c r="N64" s="191"/>
      <c r="O64" s="166"/>
      <c r="P64" s="67">
        <f>D64+I64</f>
        <v>2687255</v>
      </c>
      <c r="Q64" s="158"/>
    </row>
    <row r="65" spans="1:17" ht="16.5">
      <c r="A65" s="97" t="s">
        <v>106</v>
      </c>
      <c r="B65" s="62"/>
      <c r="C65" s="66"/>
      <c r="D65" s="60">
        <f t="shared" si="4"/>
        <v>4526238</v>
      </c>
      <c r="E65" s="60">
        <f t="shared" si="1"/>
        <v>4526238</v>
      </c>
      <c r="F65" s="60">
        <v>4418356</v>
      </c>
      <c r="G65" s="60">
        <v>107882</v>
      </c>
      <c r="H65" s="60"/>
      <c r="I65" s="59">
        <f t="shared" si="2"/>
        <v>0</v>
      </c>
      <c r="J65" s="191"/>
      <c r="K65" s="60"/>
      <c r="L65" s="60"/>
      <c r="M65" s="194">
        <f t="shared" si="5"/>
        <v>0</v>
      </c>
      <c r="N65" s="191"/>
      <c r="O65" s="166"/>
      <c r="P65" s="67">
        <f t="shared" si="3"/>
        <v>4526238</v>
      </c>
      <c r="Q65" s="15"/>
    </row>
    <row r="66" spans="1:17" ht="16.5">
      <c r="A66" s="97" t="s">
        <v>107</v>
      </c>
      <c r="B66" s="62"/>
      <c r="C66" s="66"/>
      <c r="D66" s="60">
        <f t="shared" si="4"/>
        <v>4580246</v>
      </c>
      <c r="E66" s="60">
        <f t="shared" si="1"/>
        <v>4580246</v>
      </c>
      <c r="F66" s="60">
        <v>4522398</v>
      </c>
      <c r="G66" s="60">
        <v>57848</v>
      </c>
      <c r="H66" s="60"/>
      <c r="I66" s="59">
        <f t="shared" si="2"/>
        <v>0</v>
      </c>
      <c r="J66" s="191"/>
      <c r="K66" s="60"/>
      <c r="L66" s="60"/>
      <c r="M66" s="194">
        <f t="shared" si="5"/>
        <v>0</v>
      </c>
      <c r="N66" s="191"/>
      <c r="O66" s="166"/>
      <c r="P66" s="67">
        <f t="shared" si="3"/>
        <v>4580246</v>
      </c>
      <c r="Q66" s="15"/>
    </row>
    <row r="67" spans="1:17" ht="16.5">
      <c r="A67" s="97" t="s">
        <v>108</v>
      </c>
      <c r="B67" s="62"/>
      <c r="C67" s="66"/>
      <c r="D67" s="60">
        <f t="shared" si="4"/>
        <v>3742597</v>
      </c>
      <c r="E67" s="60">
        <f t="shared" si="1"/>
        <v>3742597</v>
      </c>
      <c r="F67" s="60">
        <v>3680220</v>
      </c>
      <c r="G67" s="60">
        <v>62377</v>
      </c>
      <c r="H67" s="60"/>
      <c r="I67" s="59">
        <f t="shared" si="2"/>
        <v>0</v>
      </c>
      <c r="J67" s="191"/>
      <c r="K67" s="60"/>
      <c r="L67" s="60"/>
      <c r="M67" s="194">
        <f t="shared" si="5"/>
        <v>0</v>
      </c>
      <c r="N67" s="191"/>
      <c r="O67" s="166"/>
      <c r="P67" s="67">
        <f t="shared" si="3"/>
        <v>3742597</v>
      </c>
      <c r="Q67" s="15"/>
    </row>
    <row r="68" spans="1:17" ht="16.5">
      <c r="A68" s="97" t="s">
        <v>109</v>
      </c>
      <c r="B68" s="62"/>
      <c r="C68" s="66"/>
      <c r="D68" s="60">
        <f t="shared" si="4"/>
        <v>7247477</v>
      </c>
      <c r="E68" s="60">
        <f t="shared" si="1"/>
        <v>7247477</v>
      </c>
      <c r="F68" s="60">
        <v>7247477</v>
      </c>
      <c r="G68" s="106">
        <v>0</v>
      </c>
      <c r="H68" s="60"/>
      <c r="I68" s="59">
        <f t="shared" si="2"/>
        <v>0</v>
      </c>
      <c r="J68" s="191"/>
      <c r="K68" s="60"/>
      <c r="L68" s="60"/>
      <c r="M68" s="194">
        <f t="shared" si="5"/>
        <v>0</v>
      </c>
      <c r="N68" s="191"/>
      <c r="O68" s="166"/>
      <c r="P68" s="67">
        <f t="shared" si="3"/>
        <v>7247477</v>
      </c>
      <c r="Q68" s="15"/>
    </row>
    <row r="69" spans="1:17" ht="16.5">
      <c r="A69" s="97" t="s">
        <v>101</v>
      </c>
      <c r="B69" s="62"/>
      <c r="C69" s="66"/>
      <c r="D69" s="60">
        <f t="shared" si="4"/>
        <v>6728831</v>
      </c>
      <c r="E69" s="60">
        <f t="shared" si="1"/>
        <v>6728831</v>
      </c>
      <c r="F69" s="60">
        <v>6502725</v>
      </c>
      <c r="G69" s="60">
        <v>226106</v>
      </c>
      <c r="H69" s="60"/>
      <c r="I69" s="59">
        <f t="shared" si="2"/>
        <v>0</v>
      </c>
      <c r="J69" s="191"/>
      <c r="K69" s="60"/>
      <c r="L69" s="60"/>
      <c r="M69" s="194">
        <f t="shared" si="5"/>
        <v>0</v>
      </c>
      <c r="N69" s="191"/>
      <c r="O69" s="166"/>
      <c r="P69" s="67">
        <f t="shared" si="3"/>
        <v>6728831</v>
      </c>
      <c r="Q69" s="15"/>
    </row>
    <row r="70" spans="1:17" ht="16.5">
      <c r="A70" s="97" t="s">
        <v>110</v>
      </c>
      <c r="B70" s="62"/>
      <c r="C70" s="66"/>
      <c r="D70" s="60">
        <f t="shared" si="4"/>
        <v>6568756</v>
      </c>
      <c r="E70" s="60">
        <f t="shared" si="1"/>
        <v>6568756</v>
      </c>
      <c r="F70" s="60">
        <v>6568756</v>
      </c>
      <c r="G70" s="106">
        <v>0</v>
      </c>
      <c r="H70" s="60"/>
      <c r="I70" s="59">
        <f t="shared" si="2"/>
        <v>0</v>
      </c>
      <c r="J70" s="191"/>
      <c r="K70" s="60"/>
      <c r="L70" s="60"/>
      <c r="M70" s="194">
        <f t="shared" si="5"/>
        <v>0</v>
      </c>
      <c r="N70" s="191"/>
      <c r="O70" s="166"/>
      <c r="P70" s="67">
        <f t="shared" si="3"/>
        <v>6568756</v>
      </c>
      <c r="Q70" s="15"/>
    </row>
    <row r="71" spans="1:17" ht="16.5">
      <c r="A71" s="97" t="s">
        <v>111</v>
      </c>
      <c r="B71" s="62"/>
      <c r="C71" s="66"/>
      <c r="D71" s="60">
        <f t="shared" si="4"/>
        <v>2623588</v>
      </c>
      <c r="E71" s="60">
        <f t="shared" si="1"/>
        <v>2623588</v>
      </c>
      <c r="F71" s="60">
        <v>2623588</v>
      </c>
      <c r="G71" s="106">
        <v>0</v>
      </c>
      <c r="H71" s="60"/>
      <c r="I71" s="59">
        <f t="shared" si="2"/>
        <v>0</v>
      </c>
      <c r="J71" s="191"/>
      <c r="K71" s="60"/>
      <c r="L71" s="60"/>
      <c r="M71" s="194">
        <f t="shared" si="5"/>
        <v>0</v>
      </c>
      <c r="N71" s="191"/>
      <c r="O71" s="166"/>
      <c r="P71" s="67">
        <f t="shared" si="3"/>
        <v>2623588</v>
      </c>
      <c r="Q71" s="15"/>
    </row>
    <row r="72" spans="1:17" ht="16.5">
      <c r="A72" s="97" t="s">
        <v>112</v>
      </c>
      <c r="B72" s="62"/>
      <c r="C72" s="66"/>
      <c r="D72" s="60">
        <f t="shared" si="4"/>
        <v>3556912</v>
      </c>
      <c r="E72" s="60">
        <f t="shared" si="1"/>
        <v>3556912</v>
      </c>
      <c r="F72" s="60">
        <v>3556912</v>
      </c>
      <c r="G72" s="106">
        <v>0</v>
      </c>
      <c r="H72" s="60"/>
      <c r="I72" s="59">
        <f t="shared" si="2"/>
        <v>0</v>
      </c>
      <c r="J72" s="191"/>
      <c r="K72" s="60"/>
      <c r="L72" s="60"/>
      <c r="M72" s="194">
        <f t="shared" si="5"/>
        <v>0</v>
      </c>
      <c r="N72" s="191"/>
      <c r="O72" s="166"/>
      <c r="P72" s="67">
        <f t="shared" si="3"/>
        <v>3556912</v>
      </c>
      <c r="Q72" s="15"/>
    </row>
    <row r="73" spans="1:17" ht="16.5">
      <c r="A73" s="97" t="s">
        <v>113</v>
      </c>
      <c r="B73" s="62"/>
      <c r="C73" s="66"/>
      <c r="D73" s="60">
        <f t="shared" si="4"/>
        <v>2230725</v>
      </c>
      <c r="E73" s="60">
        <f t="shared" si="1"/>
        <v>2230725</v>
      </c>
      <c r="F73" s="60">
        <v>2181394</v>
      </c>
      <c r="G73" s="60">
        <v>49331</v>
      </c>
      <c r="H73" s="60"/>
      <c r="I73" s="59">
        <f t="shared" si="2"/>
        <v>0</v>
      </c>
      <c r="J73" s="191"/>
      <c r="K73" s="60"/>
      <c r="L73" s="60"/>
      <c r="M73" s="194">
        <f t="shared" si="5"/>
        <v>0</v>
      </c>
      <c r="N73" s="191"/>
      <c r="O73" s="166"/>
      <c r="P73" s="67">
        <f t="shared" si="3"/>
        <v>2230725</v>
      </c>
      <c r="Q73" s="15"/>
    </row>
    <row r="74" spans="1:17" ht="16.5">
      <c r="A74" s="97" t="s">
        <v>114</v>
      </c>
      <c r="B74" s="62"/>
      <c r="C74" s="66"/>
      <c r="D74" s="60">
        <f t="shared" si="4"/>
        <v>1696866</v>
      </c>
      <c r="E74" s="60">
        <f t="shared" si="1"/>
        <v>1696866</v>
      </c>
      <c r="F74" s="60">
        <v>1696866</v>
      </c>
      <c r="G74" s="106">
        <v>0</v>
      </c>
      <c r="H74" s="60"/>
      <c r="I74" s="59">
        <f t="shared" si="2"/>
        <v>0</v>
      </c>
      <c r="J74" s="191"/>
      <c r="K74" s="60"/>
      <c r="L74" s="60"/>
      <c r="M74" s="194">
        <f t="shared" si="5"/>
        <v>0</v>
      </c>
      <c r="N74" s="191"/>
      <c r="O74" s="166"/>
      <c r="P74" s="67">
        <f t="shared" si="3"/>
        <v>1696866</v>
      </c>
      <c r="Q74" s="15"/>
    </row>
    <row r="75" spans="1:17" ht="12" customHeight="1" thickBot="1">
      <c r="A75" s="178"/>
      <c r="B75" s="72"/>
      <c r="C75" s="73"/>
      <c r="D75" s="74"/>
      <c r="E75" s="74"/>
      <c r="F75" s="74"/>
      <c r="G75" s="74"/>
      <c r="H75" s="179"/>
      <c r="I75" s="74"/>
      <c r="J75" s="192"/>
      <c r="K75" s="74"/>
      <c r="L75" s="74"/>
      <c r="M75" s="192"/>
      <c r="N75" s="192"/>
      <c r="O75" s="170"/>
      <c r="P75" s="78">
        <f t="shared" si="3"/>
        <v>0</v>
      </c>
      <c r="Q75" s="15"/>
    </row>
    <row r="76" spans="1:17" ht="26.25" customHeight="1">
      <c r="A76" s="173"/>
      <c r="B76" s="174"/>
      <c r="C76" s="175" t="s">
        <v>98</v>
      </c>
      <c r="D76" s="176">
        <f>D77+D78+D79+D80+D81+D82+D83+D84+D85+D86+D87+D88+D89+D90</f>
        <v>34914416</v>
      </c>
      <c r="E76" s="176">
        <f>E77+E78+E79+E80+E81+E82+E83+E84+E85+E86+E87+E88+E89+E90</f>
        <v>34914416</v>
      </c>
      <c r="F76" s="177">
        <f>F77+F78+F79+F80+F81+F82+F83+F84+F85+F86+F87+F88+F89+F90</f>
        <v>17597212</v>
      </c>
      <c r="G76" s="176">
        <f>G77+G78+G79+G80+G81+G82+G83+G84+G85+G86+G87+G88+G89+G90</f>
        <v>12451820</v>
      </c>
      <c r="H76" s="176"/>
      <c r="I76" s="176">
        <f>J76+M76</f>
        <v>3537561</v>
      </c>
      <c r="J76" s="195">
        <f>J77+J78+J79+J80+J81+J82+J83+J84+J85+J86+J87+J88+J89+J90</f>
        <v>1467738</v>
      </c>
      <c r="K76" s="176">
        <f>K77+K78+K79+K80+K81+K82+K83+K84+K85+K86+K87+K88+K89+K90</f>
        <v>584581</v>
      </c>
      <c r="L76" s="176">
        <f>L77+L78+L79+L80+L81+L82+L83+L84+L85+L86+L87+L88+L89+L90</f>
        <v>26563</v>
      </c>
      <c r="M76" s="195">
        <f>M77+M78+M79+M80+M81+M82+M83+M84+M85+M86+M87+M88+M89+M90</f>
        <v>2069823</v>
      </c>
      <c r="N76" s="195">
        <f>N77+N78+N79+N80+N81+N82+N83+N84+N85+N86+N87+N88+N89+N90</f>
        <v>1620859</v>
      </c>
      <c r="O76" s="176">
        <v>0</v>
      </c>
      <c r="P76" s="176">
        <f>D76+I76</f>
        <v>38451977</v>
      </c>
      <c r="Q76" s="15"/>
    </row>
    <row r="77" spans="1:17" ht="16.5">
      <c r="A77" s="97" t="s">
        <v>102</v>
      </c>
      <c r="B77" s="62"/>
      <c r="C77" s="66"/>
      <c r="D77" s="60">
        <f aca="true" t="shared" si="6" ref="D77:D90">E77</f>
        <v>2836141</v>
      </c>
      <c r="E77" s="60">
        <f>2733910+16872+35409+22709+2640+23726+875</f>
        <v>2836141</v>
      </c>
      <c r="F77" s="76">
        <v>1288599</v>
      </c>
      <c r="G77" s="60">
        <v>1271934</v>
      </c>
      <c r="H77" s="60"/>
      <c r="I77" s="59">
        <f>J77+M77</f>
        <v>294969</v>
      </c>
      <c r="J77" s="191">
        <f>273213+11756</f>
        <v>284969</v>
      </c>
      <c r="K77" s="60">
        <f>205657</f>
        <v>205657</v>
      </c>
      <c r="L77" s="60">
        <v>8198</v>
      </c>
      <c r="M77" s="194">
        <v>10000</v>
      </c>
      <c r="N77" s="191">
        <f>10000</f>
        <v>10000</v>
      </c>
      <c r="O77" s="166"/>
      <c r="P77" s="67">
        <f>D77+I77</f>
        <v>3131110</v>
      </c>
      <c r="Q77" s="15"/>
    </row>
    <row r="78" spans="1:17" ht="16.5">
      <c r="A78" s="97" t="s">
        <v>103</v>
      </c>
      <c r="B78" s="62"/>
      <c r="C78" s="66"/>
      <c r="D78" s="60">
        <f t="shared" si="6"/>
        <v>5331907</v>
      </c>
      <c r="E78" s="60">
        <f>5043412+40519+11646+2640+20589+38010+28993+22050+124048</f>
        <v>5331907</v>
      </c>
      <c r="F78" s="76">
        <v>3185632</v>
      </c>
      <c r="G78" s="60">
        <v>1562158</v>
      </c>
      <c r="H78" s="60"/>
      <c r="I78" s="59">
        <f>J78+M78</f>
        <v>351010</v>
      </c>
      <c r="J78" s="191">
        <f>318086+7895</f>
        <v>325981</v>
      </c>
      <c r="K78" s="60"/>
      <c r="L78" s="60"/>
      <c r="M78" s="194">
        <v>25029</v>
      </c>
      <c r="N78" s="191">
        <v>10000</v>
      </c>
      <c r="O78" s="166"/>
      <c r="P78" s="67">
        <f t="shared" si="3"/>
        <v>5682917</v>
      </c>
      <c r="Q78" s="15"/>
    </row>
    <row r="79" spans="1:17" ht="16.5">
      <c r="A79" s="97" t="s">
        <v>104</v>
      </c>
      <c r="B79" s="62"/>
      <c r="C79" s="66"/>
      <c r="D79" s="60">
        <f>E79</f>
        <v>2462408</v>
      </c>
      <c r="E79" s="60">
        <f>2321287+25632+15404+2640+4500+9194+14700+50000+19051</f>
        <v>2462408</v>
      </c>
      <c r="F79" s="76">
        <v>1002129</v>
      </c>
      <c r="G79" s="60">
        <v>1139175</v>
      </c>
      <c r="H79" s="60"/>
      <c r="I79" s="59">
        <f aca="true" t="shared" si="7" ref="I79:I90">J79+M79</f>
        <v>342930</v>
      </c>
      <c r="J79" s="191">
        <f>37800+23489</f>
        <v>61289</v>
      </c>
      <c r="K79" s="60"/>
      <c r="L79" s="60"/>
      <c r="M79" s="194">
        <v>281641</v>
      </c>
      <c r="N79" s="191">
        <v>196729</v>
      </c>
      <c r="O79" s="166"/>
      <c r="P79" s="67">
        <f>D79+I79</f>
        <v>2805338</v>
      </c>
      <c r="Q79" s="15"/>
    </row>
    <row r="80" spans="1:17" ht="16.5">
      <c r="A80" s="97" t="s">
        <v>105</v>
      </c>
      <c r="B80" s="62"/>
      <c r="C80" s="66"/>
      <c r="D80" s="60">
        <f t="shared" si="6"/>
        <v>2150549</v>
      </c>
      <c r="E80" s="60">
        <f>2072029+7624+17089+7920+13978+18150+13759</f>
        <v>2150549</v>
      </c>
      <c r="F80" s="76">
        <v>894283</v>
      </c>
      <c r="G80" s="60">
        <v>1036148</v>
      </c>
      <c r="H80" s="60"/>
      <c r="I80" s="59">
        <f t="shared" si="7"/>
        <v>31500</v>
      </c>
      <c r="J80" s="191">
        <f>31500</f>
        <v>31500</v>
      </c>
      <c r="K80" s="60"/>
      <c r="L80" s="60"/>
      <c r="M80" s="194">
        <v>0</v>
      </c>
      <c r="N80" s="191"/>
      <c r="O80" s="166"/>
      <c r="P80" s="67">
        <f t="shared" si="3"/>
        <v>2182049</v>
      </c>
      <c r="Q80" s="15"/>
    </row>
    <row r="81" spans="1:17" ht="16.5">
      <c r="A81" s="97" t="s">
        <v>106</v>
      </c>
      <c r="B81" s="62"/>
      <c r="C81" s="66"/>
      <c r="D81" s="60">
        <f t="shared" si="6"/>
        <v>1840480</v>
      </c>
      <c r="E81" s="60">
        <f>1784644+3255+18699+33882</f>
        <v>1840480</v>
      </c>
      <c r="F81" s="76">
        <v>1144526</v>
      </c>
      <c r="G81" s="60">
        <v>448278</v>
      </c>
      <c r="H81" s="60"/>
      <c r="I81" s="59">
        <f t="shared" si="7"/>
        <v>147203</v>
      </c>
      <c r="J81" s="191">
        <f>147203</f>
        <v>147203</v>
      </c>
      <c r="K81" s="60">
        <f>64791+14254</f>
        <v>79045</v>
      </c>
      <c r="L81" s="60">
        <v>3820</v>
      </c>
      <c r="M81" s="194">
        <v>0</v>
      </c>
      <c r="N81" s="191"/>
      <c r="O81" s="166"/>
      <c r="P81" s="67">
        <f t="shared" si="3"/>
        <v>1987683</v>
      </c>
      <c r="Q81" s="15"/>
    </row>
    <row r="82" spans="1:17" ht="16.5">
      <c r="A82" s="97" t="s">
        <v>107</v>
      </c>
      <c r="B82" s="62"/>
      <c r="C82" s="66"/>
      <c r="D82" s="60">
        <f t="shared" si="6"/>
        <v>2870804</v>
      </c>
      <c r="E82" s="60">
        <f>2712014+21911+14201+30400+19757+38640+33881</f>
        <v>2870804</v>
      </c>
      <c r="F82" s="76">
        <v>1395779</v>
      </c>
      <c r="G82" s="60">
        <v>835743</v>
      </c>
      <c r="H82" s="60"/>
      <c r="I82" s="59">
        <f t="shared" si="7"/>
        <v>19978</v>
      </c>
      <c r="J82" s="191">
        <f>12978+7000</f>
        <v>19978</v>
      </c>
      <c r="K82" s="60"/>
      <c r="L82" s="60"/>
      <c r="M82" s="194">
        <v>0</v>
      </c>
      <c r="N82" s="191"/>
      <c r="O82" s="166"/>
      <c r="P82" s="67">
        <f t="shared" si="3"/>
        <v>2890782</v>
      </c>
      <c r="Q82" s="15"/>
    </row>
    <row r="83" spans="1:17" ht="16.5">
      <c r="A83" s="97" t="s">
        <v>108</v>
      </c>
      <c r="B83" s="62"/>
      <c r="C83" s="66"/>
      <c r="D83" s="60">
        <f t="shared" si="6"/>
        <v>1986650</v>
      </c>
      <c r="E83" s="60">
        <f>1906106+13881+14700+18081+33882</f>
        <v>1986650</v>
      </c>
      <c r="F83" s="76">
        <v>1292226</v>
      </c>
      <c r="G83" s="60">
        <v>434983</v>
      </c>
      <c r="H83" s="60"/>
      <c r="I83" s="59">
        <f t="shared" si="7"/>
        <v>309579</v>
      </c>
      <c r="J83" s="191">
        <f>76105</f>
        <v>76105</v>
      </c>
      <c r="K83" s="60"/>
      <c r="L83" s="60"/>
      <c r="M83" s="194">
        <v>233474</v>
      </c>
      <c r="N83" s="191">
        <f>233474</f>
        <v>233474</v>
      </c>
      <c r="O83" s="166"/>
      <c r="P83" s="67">
        <f t="shared" si="3"/>
        <v>2296229</v>
      </c>
      <c r="Q83" s="15"/>
    </row>
    <row r="84" spans="1:17" ht="16.5">
      <c r="A84" s="97" t="s">
        <v>109</v>
      </c>
      <c r="B84" s="62"/>
      <c r="C84" s="66"/>
      <c r="D84" s="60">
        <f t="shared" si="6"/>
        <v>3467954</v>
      </c>
      <c r="E84" s="60">
        <f>3241616+47369+6600+21391+57028+27048+7568+28993+30341</f>
        <v>3467954</v>
      </c>
      <c r="F84" s="76">
        <v>1397066</v>
      </c>
      <c r="G84" s="60">
        <v>1639634</v>
      </c>
      <c r="H84" s="60"/>
      <c r="I84" s="59">
        <f>J84+M84</f>
        <v>339330</v>
      </c>
      <c r="J84" s="191">
        <f>37800+57641</f>
        <v>95441</v>
      </c>
      <c r="K84" s="60"/>
      <c r="L84" s="60"/>
      <c r="M84" s="194">
        <v>243889</v>
      </c>
      <c r="N84" s="191">
        <v>35400</v>
      </c>
      <c r="O84" s="166"/>
      <c r="P84" s="67">
        <f t="shared" si="3"/>
        <v>3807284</v>
      </c>
      <c r="Q84" s="15"/>
    </row>
    <row r="85" spans="1:17" ht="16.5">
      <c r="A85" s="97" t="s">
        <v>101</v>
      </c>
      <c r="B85" s="62"/>
      <c r="C85" s="66"/>
      <c r="D85" s="60">
        <f t="shared" si="6"/>
        <v>2253570</v>
      </c>
      <c r="E85" s="60">
        <f>2161127+26662+7920+19345+26636+11880</f>
        <v>2253570</v>
      </c>
      <c r="F85" s="76">
        <v>1219272</v>
      </c>
      <c r="G85" s="60">
        <v>750939</v>
      </c>
      <c r="H85" s="60"/>
      <c r="I85" s="59">
        <f t="shared" si="7"/>
        <v>52558</v>
      </c>
      <c r="J85" s="191">
        <f>52558</f>
        <v>52558</v>
      </c>
      <c r="K85" s="60"/>
      <c r="L85" s="60"/>
      <c r="M85" s="194">
        <v>0</v>
      </c>
      <c r="N85" s="191">
        <v>0</v>
      </c>
      <c r="O85" s="166"/>
      <c r="P85" s="67">
        <f t="shared" si="3"/>
        <v>2306128</v>
      </c>
      <c r="Q85" s="15"/>
    </row>
    <row r="86" spans="1:17" ht="16.5">
      <c r="A86" s="97" t="s">
        <v>110</v>
      </c>
      <c r="B86" s="62"/>
      <c r="C86" s="66"/>
      <c r="D86" s="60">
        <f t="shared" si="6"/>
        <v>3591195</v>
      </c>
      <c r="E86" s="60">
        <f>3499869+36475+10560+658+12234+31399</f>
        <v>3591195</v>
      </c>
      <c r="F86" s="76">
        <v>1485437</v>
      </c>
      <c r="G86" s="60">
        <v>1779233</v>
      </c>
      <c r="H86" s="60"/>
      <c r="I86" s="59">
        <f t="shared" si="7"/>
        <v>35440</v>
      </c>
      <c r="J86" s="191">
        <f>25440</f>
        <v>25440</v>
      </c>
      <c r="K86" s="60"/>
      <c r="L86" s="60"/>
      <c r="M86" s="194">
        <v>10000</v>
      </c>
      <c r="N86" s="191">
        <v>10000</v>
      </c>
      <c r="O86" s="166"/>
      <c r="P86" s="67">
        <f t="shared" si="3"/>
        <v>3626635</v>
      </c>
      <c r="Q86" s="15"/>
    </row>
    <row r="87" spans="1:17" ht="16.5">
      <c r="A87" s="97" t="s">
        <v>111</v>
      </c>
      <c r="B87" s="62"/>
      <c r="C87" s="66"/>
      <c r="D87" s="60">
        <f t="shared" si="6"/>
        <v>940059</v>
      </c>
      <c r="E87" s="60">
        <f>933159+6900</f>
        <v>940059</v>
      </c>
      <c r="F87" s="76">
        <v>611104</v>
      </c>
      <c r="G87" s="60">
        <v>295963</v>
      </c>
      <c r="H87" s="60"/>
      <c r="I87" s="59">
        <f t="shared" si="7"/>
        <v>549458</v>
      </c>
      <c r="J87" s="191">
        <f>314424+4500</f>
        <v>318924</v>
      </c>
      <c r="K87" s="60">
        <f>245802+54077</f>
        <v>299879</v>
      </c>
      <c r="L87" s="60">
        <v>14545</v>
      </c>
      <c r="M87" s="194">
        <v>230534</v>
      </c>
      <c r="N87" s="191">
        <v>90000</v>
      </c>
      <c r="O87" s="166"/>
      <c r="P87" s="67">
        <f t="shared" si="3"/>
        <v>1489517</v>
      </c>
      <c r="Q87" s="15"/>
    </row>
    <row r="88" spans="1:17" ht="16.5">
      <c r="A88" s="97" t="s">
        <v>112</v>
      </c>
      <c r="B88" s="62"/>
      <c r="C88" s="66"/>
      <c r="D88" s="60">
        <f t="shared" si="6"/>
        <v>2396503</v>
      </c>
      <c r="E88" s="60">
        <f>2060960+81396+54264+7930+100000+13936+66654+11363</f>
        <v>2396503</v>
      </c>
      <c r="F88" s="76">
        <v>1114604</v>
      </c>
      <c r="G88" s="60">
        <v>676607</v>
      </c>
      <c r="H88" s="60"/>
      <c r="I88" s="59">
        <f t="shared" si="7"/>
        <v>218738</v>
      </c>
      <c r="J88" s="191">
        <f>1890</f>
        <v>1890</v>
      </c>
      <c r="K88" s="60"/>
      <c r="L88" s="60"/>
      <c r="M88" s="194">
        <v>216848</v>
      </c>
      <c r="N88" s="191">
        <f>216848</f>
        <v>216848</v>
      </c>
      <c r="O88" s="166"/>
      <c r="P88" s="67">
        <f>D88+I88</f>
        <v>2615241</v>
      </c>
      <c r="Q88" s="15"/>
    </row>
    <row r="89" spans="1:17" ht="16.5">
      <c r="A89" s="97" t="s">
        <v>113</v>
      </c>
      <c r="B89" s="62"/>
      <c r="C89" s="66"/>
      <c r="D89" s="60">
        <f t="shared" si="6"/>
        <v>1404395</v>
      </c>
      <c r="E89" s="60">
        <f>1315534+4242+5909+33882+875+43953</f>
        <v>1404395</v>
      </c>
      <c r="F89" s="76">
        <v>760707</v>
      </c>
      <c r="G89" s="60">
        <v>259270</v>
      </c>
      <c r="H89" s="60"/>
      <c r="I89" s="59">
        <f t="shared" si="7"/>
        <v>837308</v>
      </c>
      <c r="J89" s="191">
        <f>18900</f>
        <v>18900</v>
      </c>
      <c r="K89" s="60"/>
      <c r="L89" s="60"/>
      <c r="M89" s="194">
        <v>818408</v>
      </c>
      <c r="N89" s="191">
        <v>818408</v>
      </c>
      <c r="O89" s="166"/>
      <c r="P89" s="67">
        <f t="shared" si="3"/>
        <v>2241703</v>
      </c>
      <c r="Q89" s="15"/>
    </row>
    <row r="90" spans="1:17" ht="16.5">
      <c r="A90" s="97" t="s">
        <v>114</v>
      </c>
      <c r="B90" s="62"/>
      <c r="C90" s="66"/>
      <c r="D90" s="60">
        <f t="shared" si="6"/>
        <v>1381801</v>
      </c>
      <c r="E90" s="60">
        <f>1177177+64260+42840+3474+31542+30000+3528+28980</f>
        <v>1381801</v>
      </c>
      <c r="F90" s="76">
        <v>805848</v>
      </c>
      <c r="G90" s="60">
        <v>321755</v>
      </c>
      <c r="H90" s="60"/>
      <c r="I90" s="59">
        <f t="shared" si="7"/>
        <v>7560</v>
      </c>
      <c r="J90" s="191">
        <f>7560</f>
        <v>7560</v>
      </c>
      <c r="K90" s="60"/>
      <c r="L90" s="60"/>
      <c r="M90" s="194">
        <v>0</v>
      </c>
      <c r="N90" s="191">
        <v>0</v>
      </c>
      <c r="O90" s="166"/>
      <c r="P90" s="67">
        <f t="shared" si="3"/>
        <v>1389361</v>
      </c>
      <c r="Q90" s="15"/>
    </row>
    <row r="91" spans="1:17" ht="7.5" customHeight="1">
      <c r="A91" s="65"/>
      <c r="B91" s="62"/>
      <c r="C91" s="66"/>
      <c r="D91" s="60"/>
      <c r="E91" s="60"/>
      <c r="F91" s="60"/>
      <c r="G91" s="4"/>
      <c r="H91" s="60"/>
      <c r="I91" s="60"/>
      <c r="J91" s="191"/>
      <c r="K91" s="60"/>
      <c r="L91" s="60"/>
      <c r="M91" s="191"/>
      <c r="N91" s="191"/>
      <c r="O91" s="60"/>
      <c r="P91" s="60"/>
      <c r="Q91" s="15"/>
    </row>
    <row r="92" spans="1:17" ht="25.5" customHeight="1">
      <c r="A92" s="65"/>
      <c r="B92" s="62"/>
      <c r="C92" s="186" t="s">
        <v>153</v>
      </c>
      <c r="D92" s="60">
        <f>E92</f>
        <v>0</v>
      </c>
      <c r="E92" s="60">
        <f aca="true" t="shared" si="8" ref="E92:O92">E93+E94+E95+E96+E97+E98+E99+E100+E101+E102+E103+E104+E105+E106</f>
        <v>0</v>
      </c>
      <c r="F92" s="59">
        <f t="shared" si="8"/>
        <v>0</v>
      </c>
      <c r="G92" s="59">
        <f t="shared" si="8"/>
        <v>0</v>
      </c>
      <c r="H92" s="60">
        <f t="shared" si="8"/>
        <v>0</v>
      </c>
      <c r="I92" s="64">
        <f t="shared" si="8"/>
        <v>500000</v>
      </c>
      <c r="J92" s="191">
        <f t="shared" si="8"/>
        <v>0</v>
      </c>
      <c r="K92" s="60">
        <f t="shared" si="8"/>
        <v>0</v>
      </c>
      <c r="L92" s="60">
        <f t="shared" si="8"/>
        <v>0</v>
      </c>
      <c r="M92" s="190">
        <f t="shared" si="8"/>
        <v>500000</v>
      </c>
      <c r="N92" s="190">
        <f t="shared" si="8"/>
        <v>500000</v>
      </c>
      <c r="O92" s="166">
        <f t="shared" si="8"/>
        <v>0</v>
      </c>
      <c r="P92" s="67">
        <f>D92+I92+O92</f>
        <v>500000</v>
      </c>
      <c r="Q92" s="15"/>
    </row>
    <row r="93" spans="1:17" ht="16.5">
      <c r="A93" s="97" t="s">
        <v>102</v>
      </c>
      <c r="B93" s="62"/>
      <c r="C93" s="66"/>
      <c r="D93" s="60"/>
      <c r="E93" s="60"/>
      <c r="F93" s="60"/>
      <c r="G93" s="106"/>
      <c r="H93" s="60"/>
      <c r="I93" s="59">
        <f>J93+M93</f>
        <v>0</v>
      </c>
      <c r="J93" s="191"/>
      <c r="K93" s="60"/>
      <c r="L93" s="60"/>
      <c r="M93" s="194">
        <f>N93</f>
        <v>0</v>
      </c>
      <c r="N93" s="191"/>
      <c r="O93" s="166"/>
      <c r="P93" s="67">
        <f>D93+I93</f>
        <v>0</v>
      </c>
      <c r="Q93" s="15"/>
    </row>
    <row r="94" spans="1:17" ht="16.5">
      <c r="A94" s="97" t="s">
        <v>103</v>
      </c>
      <c r="B94" s="62"/>
      <c r="C94" s="66"/>
      <c r="D94" s="60"/>
      <c r="E94" s="60"/>
      <c r="F94" s="60"/>
      <c r="G94" s="106"/>
      <c r="H94" s="60"/>
      <c r="I94" s="59">
        <f>J94+M94</f>
        <v>0</v>
      </c>
      <c r="J94" s="191"/>
      <c r="K94" s="60"/>
      <c r="L94" s="60"/>
      <c r="M94" s="194">
        <f>N94</f>
        <v>0</v>
      </c>
      <c r="N94" s="191"/>
      <c r="O94" s="166"/>
      <c r="P94" s="67">
        <f>D94+I94</f>
        <v>0</v>
      </c>
      <c r="Q94" s="15"/>
    </row>
    <row r="95" spans="1:17" ht="16.5">
      <c r="A95" s="97" t="s">
        <v>104</v>
      </c>
      <c r="B95" s="62"/>
      <c r="C95" s="66"/>
      <c r="D95" s="60"/>
      <c r="E95" s="60"/>
      <c r="F95" s="60"/>
      <c r="G95" s="106"/>
      <c r="H95" s="60"/>
      <c r="I95" s="59">
        <f>J95+M95</f>
        <v>500000</v>
      </c>
      <c r="J95" s="191"/>
      <c r="K95" s="60"/>
      <c r="L95" s="60"/>
      <c r="M95" s="194">
        <f>N95</f>
        <v>500000</v>
      </c>
      <c r="N95" s="191">
        <v>500000</v>
      </c>
      <c r="O95" s="166"/>
      <c r="P95" s="67">
        <f>D95+I95+O95</f>
        <v>500000</v>
      </c>
      <c r="Q95" s="15"/>
    </row>
    <row r="96" spans="1:17" ht="16.5">
      <c r="A96" s="97" t="s">
        <v>105</v>
      </c>
      <c r="B96" s="62"/>
      <c r="C96" s="66"/>
      <c r="D96" s="60"/>
      <c r="E96" s="60"/>
      <c r="F96" s="60"/>
      <c r="G96" s="106"/>
      <c r="H96" s="60"/>
      <c r="I96" s="59">
        <f aca="true" t="shared" si="9" ref="I96:I106">J96+M96</f>
        <v>0</v>
      </c>
      <c r="J96" s="191"/>
      <c r="K96" s="60"/>
      <c r="L96" s="60"/>
      <c r="M96" s="194">
        <f aca="true" t="shared" si="10" ref="M96:M106">N96</f>
        <v>0</v>
      </c>
      <c r="N96" s="191"/>
      <c r="O96" s="166"/>
      <c r="P96" s="67">
        <f>D96+I96</f>
        <v>0</v>
      </c>
      <c r="Q96" s="15"/>
    </row>
    <row r="97" spans="1:17" ht="16.5">
      <c r="A97" s="97" t="s">
        <v>106</v>
      </c>
      <c r="B97" s="62"/>
      <c r="C97" s="66"/>
      <c r="D97" s="60"/>
      <c r="E97" s="60"/>
      <c r="F97" s="60"/>
      <c r="G97" s="60"/>
      <c r="H97" s="60"/>
      <c r="I97" s="59">
        <f t="shared" si="9"/>
        <v>0</v>
      </c>
      <c r="J97" s="191"/>
      <c r="K97" s="60"/>
      <c r="L97" s="60"/>
      <c r="M97" s="194">
        <f t="shared" si="10"/>
        <v>0</v>
      </c>
      <c r="N97" s="191"/>
      <c r="O97" s="166"/>
      <c r="P97" s="67">
        <f aca="true" t="shared" si="11" ref="P97:P106">D97+I97</f>
        <v>0</v>
      </c>
      <c r="Q97" s="15"/>
    </row>
    <row r="98" spans="1:17" ht="16.5">
      <c r="A98" s="97" t="s">
        <v>107</v>
      </c>
      <c r="B98" s="62"/>
      <c r="C98" s="66"/>
      <c r="D98" s="60"/>
      <c r="E98" s="60"/>
      <c r="F98" s="60"/>
      <c r="G98" s="60"/>
      <c r="H98" s="60"/>
      <c r="I98" s="59">
        <f t="shared" si="9"/>
        <v>0</v>
      </c>
      <c r="J98" s="191"/>
      <c r="K98" s="60"/>
      <c r="L98" s="60"/>
      <c r="M98" s="194">
        <f t="shared" si="10"/>
        <v>0</v>
      </c>
      <c r="N98" s="191"/>
      <c r="O98" s="166"/>
      <c r="P98" s="67">
        <f t="shared" si="11"/>
        <v>0</v>
      </c>
      <c r="Q98" s="15"/>
    </row>
    <row r="99" spans="1:17" ht="16.5">
      <c r="A99" s="97" t="s">
        <v>108</v>
      </c>
      <c r="B99" s="62"/>
      <c r="C99" s="66"/>
      <c r="D99" s="60"/>
      <c r="E99" s="60"/>
      <c r="F99" s="60"/>
      <c r="G99" s="60"/>
      <c r="H99" s="60"/>
      <c r="I99" s="59">
        <f t="shared" si="9"/>
        <v>0</v>
      </c>
      <c r="J99" s="191"/>
      <c r="K99" s="60"/>
      <c r="L99" s="60"/>
      <c r="M99" s="194">
        <f t="shared" si="10"/>
        <v>0</v>
      </c>
      <c r="N99" s="191"/>
      <c r="O99" s="166"/>
      <c r="P99" s="67">
        <f t="shared" si="11"/>
        <v>0</v>
      </c>
      <c r="Q99" s="15"/>
    </row>
    <row r="100" spans="1:17" ht="16.5">
      <c r="A100" s="97" t="s">
        <v>109</v>
      </c>
      <c r="B100" s="62"/>
      <c r="C100" s="66"/>
      <c r="D100" s="60"/>
      <c r="E100" s="60"/>
      <c r="F100" s="60"/>
      <c r="G100" s="106"/>
      <c r="H100" s="60"/>
      <c r="I100" s="59">
        <f t="shared" si="9"/>
        <v>0</v>
      </c>
      <c r="J100" s="191"/>
      <c r="K100" s="60"/>
      <c r="L100" s="60"/>
      <c r="M100" s="194">
        <f t="shared" si="10"/>
        <v>0</v>
      </c>
      <c r="N100" s="191"/>
      <c r="O100" s="166"/>
      <c r="P100" s="67">
        <f t="shared" si="11"/>
        <v>0</v>
      </c>
      <c r="Q100" s="15"/>
    </row>
    <row r="101" spans="1:17" ht="16.5">
      <c r="A101" s="97" t="s">
        <v>101</v>
      </c>
      <c r="B101" s="62"/>
      <c r="C101" s="66"/>
      <c r="D101" s="60"/>
      <c r="E101" s="60"/>
      <c r="F101" s="60"/>
      <c r="G101" s="60"/>
      <c r="H101" s="60"/>
      <c r="I101" s="59">
        <f t="shared" si="9"/>
        <v>0</v>
      </c>
      <c r="J101" s="191"/>
      <c r="K101" s="60"/>
      <c r="L101" s="60"/>
      <c r="M101" s="194">
        <f t="shared" si="10"/>
        <v>0</v>
      </c>
      <c r="N101" s="191"/>
      <c r="O101" s="166"/>
      <c r="P101" s="67">
        <f t="shared" si="11"/>
        <v>0</v>
      </c>
      <c r="Q101" s="15"/>
    </row>
    <row r="102" spans="1:17" ht="16.5">
      <c r="A102" s="97" t="s">
        <v>110</v>
      </c>
      <c r="B102" s="62"/>
      <c r="C102" s="66"/>
      <c r="D102" s="60"/>
      <c r="E102" s="60"/>
      <c r="F102" s="60"/>
      <c r="G102" s="106"/>
      <c r="H102" s="60"/>
      <c r="I102" s="59">
        <f t="shared" si="9"/>
        <v>0</v>
      </c>
      <c r="J102" s="191"/>
      <c r="K102" s="60"/>
      <c r="L102" s="60"/>
      <c r="M102" s="194">
        <f t="shared" si="10"/>
        <v>0</v>
      </c>
      <c r="N102" s="191"/>
      <c r="O102" s="166"/>
      <c r="P102" s="67">
        <f t="shared" si="11"/>
        <v>0</v>
      </c>
      <c r="Q102" s="15"/>
    </row>
    <row r="103" spans="1:17" ht="16.5">
      <c r="A103" s="97" t="s">
        <v>111</v>
      </c>
      <c r="B103" s="62"/>
      <c r="C103" s="66"/>
      <c r="D103" s="60"/>
      <c r="E103" s="60"/>
      <c r="F103" s="60"/>
      <c r="G103" s="106"/>
      <c r="H103" s="60"/>
      <c r="I103" s="59">
        <f t="shared" si="9"/>
        <v>0</v>
      </c>
      <c r="J103" s="191"/>
      <c r="K103" s="60"/>
      <c r="L103" s="60"/>
      <c r="M103" s="194">
        <f t="shared" si="10"/>
        <v>0</v>
      </c>
      <c r="N103" s="191"/>
      <c r="O103" s="166"/>
      <c r="P103" s="67">
        <f t="shared" si="11"/>
        <v>0</v>
      </c>
      <c r="Q103" s="15"/>
    </row>
    <row r="104" spans="1:17" ht="16.5">
      <c r="A104" s="97" t="s">
        <v>112</v>
      </c>
      <c r="B104" s="62"/>
      <c r="C104" s="66"/>
      <c r="D104" s="60"/>
      <c r="E104" s="60"/>
      <c r="F104" s="60"/>
      <c r="G104" s="106"/>
      <c r="H104" s="60"/>
      <c r="I104" s="59">
        <f t="shared" si="9"/>
        <v>0</v>
      </c>
      <c r="J104" s="191"/>
      <c r="K104" s="60"/>
      <c r="L104" s="60"/>
      <c r="M104" s="194">
        <f t="shared" si="10"/>
        <v>0</v>
      </c>
      <c r="N104" s="191"/>
      <c r="O104" s="166"/>
      <c r="P104" s="67">
        <f t="shared" si="11"/>
        <v>0</v>
      </c>
      <c r="Q104" s="15"/>
    </row>
    <row r="105" spans="1:17" ht="16.5">
      <c r="A105" s="97" t="s">
        <v>113</v>
      </c>
      <c r="B105" s="62"/>
      <c r="C105" s="66"/>
      <c r="D105" s="60"/>
      <c r="E105" s="60"/>
      <c r="F105" s="60"/>
      <c r="G105" s="60"/>
      <c r="H105" s="60"/>
      <c r="I105" s="59">
        <f t="shared" si="9"/>
        <v>0</v>
      </c>
      <c r="J105" s="191"/>
      <c r="K105" s="60"/>
      <c r="L105" s="60"/>
      <c r="M105" s="194">
        <f t="shared" si="10"/>
        <v>0</v>
      </c>
      <c r="N105" s="191"/>
      <c r="O105" s="166"/>
      <c r="P105" s="67">
        <f t="shared" si="11"/>
        <v>0</v>
      </c>
      <c r="Q105" s="15"/>
    </row>
    <row r="106" spans="1:17" ht="15.75" customHeight="1">
      <c r="A106" s="97" t="s">
        <v>114</v>
      </c>
      <c r="B106" s="62"/>
      <c r="C106" s="66"/>
      <c r="D106" s="60"/>
      <c r="E106" s="60"/>
      <c r="F106" s="60"/>
      <c r="G106" s="106"/>
      <c r="H106" s="60"/>
      <c r="I106" s="59">
        <f t="shared" si="9"/>
        <v>0</v>
      </c>
      <c r="J106" s="191"/>
      <c r="K106" s="60"/>
      <c r="L106" s="60"/>
      <c r="M106" s="194">
        <f t="shared" si="10"/>
        <v>0</v>
      </c>
      <c r="N106" s="191"/>
      <c r="O106" s="166"/>
      <c r="P106" s="67">
        <f t="shared" si="11"/>
        <v>0</v>
      </c>
      <c r="Q106" s="15"/>
    </row>
    <row r="107" spans="1:17" ht="9.75" customHeight="1" hidden="1">
      <c r="A107" s="182"/>
      <c r="B107" s="183"/>
      <c r="C107" s="184"/>
      <c r="D107" s="185"/>
      <c r="E107" s="185"/>
      <c r="F107" s="185"/>
      <c r="G107" s="4"/>
      <c r="H107" s="185"/>
      <c r="I107" s="185"/>
      <c r="J107" s="196"/>
      <c r="K107" s="185"/>
      <c r="L107" s="185"/>
      <c r="M107" s="196"/>
      <c r="N107" s="196"/>
      <c r="O107" s="185"/>
      <c r="P107" s="185"/>
      <c r="Q107" s="15"/>
    </row>
    <row r="108" spans="1:17" ht="17.25" customHeight="1" thickBot="1">
      <c r="A108" s="93"/>
      <c r="B108" s="94"/>
      <c r="C108" s="95" t="s">
        <v>72</v>
      </c>
      <c r="D108" s="77"/>
      <c r="E108" s="77"/>
      <c r="F108" s="77"/>
      <c r="G108" s="77"/>
      <c r="H108" s="77"/>
      <c r="I108" s="77"/>
      <c r="J108" s="197"/>
      <c r="K108" s="77"/>
      <c r="L108" s="77"/>
      <c r="M108" s="197"/>
      <c r="N108" s="197"/>
      <c r="O108" s="77"/>
      <c r="P108" s="77"/>
      <c r="Q108" s="17"/>
    </row>
    <row r="109" spans="1:17" ht="16.5" hidden="1">
      <c r="A109" s="31"/>
      <c r="B109" s="32"/>
      <c r="C109" s="33"/>
      <c r="D109" s="34"/>
      <c r="E109" s="34"/>
      <c r="F109" s="34"/>
      <c r="G109" s="34"/>
      <c r="H109" s="34"/>
      <c r="I109" s="34"/>
      <c r="J109" s="198"/>
      <c r="K109" s="34"/>
      <c r="L109" s="34"/>
      <c r="M109" s="198"/>
      <c r="N109" s="198"/>
      <c r="O109" s="34"/>
      <c r="P109" s="35"/>
      <c r="Q109" s="17"/>
    </row>
    <row r="110" spans="1:17" ht="16.5">
      <c r="A110" s="31"/>
      <c r="B110" s="32"/>
      <c r="C110" s="33"/>
      <c r="D110" s="34"/>
      <c r="E110" s="17"/>
      <c r="F110" s="17"/>
      <c r="G110" s="17"/>
      <c r="H110" s="34"/>
      <c r="I110" s="34"/>
      <c r="J110" s="199"/>
      <c r="K110" s="34"/>
      <c r="L110" s="34"/>
      <c r="M110" s="198"/>
      <c r="N110" s="198"/>
      <c r="O110" s="34"/>
      <c r="P110" s="35"/>
      <c r="Q110" s="17"/>
    </row>
    <row r="111" spans="1:17" ht="16.5">
      <c r="A111" s="30" t="s">
        <v>91</v>
      </c>
      <c r="B111" s="11"/>
      <c r="C111" s="14"/>
      <c r="D111" s="16"/>
      <c r="E111" s="16"/>
      <c r="F111" s="16"/>
      <c r="G111" s="159"/>
      <c r="H111" s="16"/>
      <c r="I111" s="16"/>
      <c r="J111" s="200"/>
      <c r="K111" s="16"/>
      <c r="L111" s="16"/>
      <c r="M111" s="200"/>
      <c r="N111" s="200" t="s">
        <v>92</v>
      </c>
      <c r="O111" s="16"/>
      <c r="P111" s="16"/>
      <c r="Q111" s="15"/>
    </row>
  </sheetData>
  <sheetProtection/>
  <mergeCells count="23">
    <mergeCell ref="L1:N1"/>
    <mergeCell ref="L2:N2"/>
    <mergeCell ref="A3:P3"/>
    <mergeCell ref="A5:A8"/>
    <mergeCell ref="B5:B12"/>
    <mergeCell ref="C5:C12"/>
    <mergeCell ref="D5:H9"/>
    <mergeCell ref="I5:O9"/>
    <mergeCell ref="P5:P12"/>
    <mergeCell ref="A9:A12"/>
    <mergeCell ref="D10:D12"/>
    <mergeCell ref="E10:E12"/>
    <mergeCell ref="F10:G10"/>
    <mergeCell ref="H10:H12"/>
    <mergeCell ref="F11:F12"/>
    <mergeCell ref="G11:G12"/>
    <mergeCell ref="N11:N12"/>
    <mergeCell ref="I10:I12"/>
    <mergeCell ref="J10:J12"/>
    <mergeCell ref="K10:L10"/>
    <mergeCell ref="M10:M12"/>
    <mergeCell ref="K11:K12"/>
    <mergeCell ref="L11:L12"/>
  </mergeCells>
  <printOptions/>
  <pageMargins left="0.3937007874015748" right="0.2362204724409449" top="0.11811023622047245" bottom="0.1968503937007874" header="0.11811023622047245" footer="0.1574803149606299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3"/>
  <sheetViews>
    <sheetView showGridLines="0" showZeros="0" zoomScalePageLayoutView="0" workbookViewId="0" topLeftCell="B4">
      <pane xSplit="3" ySplit="9" topLeftCell="E13" activePane="bottomRight" state="frozen"/>
      <selection pane="topLeft" activeCell="B4" sqref="B4"/>
      <selection pane="topRight" activeCell="E4" sqref="E4"/>
      <selection pane="bottomLeft" activeCell="B13" sqref="B13"/>
      <selection pane="bottomRight" activeCell="C9" sqref="C9"/>
    </sheetView>
  </sheetViews>
  <sheetFormatPr defaultColWidth="9.16015625" defaultRowHeight="12.75"/>
  <cols>
    <col min="1" max="1" width="3.83203125" style="106" hidden="1" customWidth="1"/>
    <col min="2" max="2" width="13.16015625" style="101" customWidth="1"/>
    <col min="3" max="3" width="11.66015625" style="101" customWidth="1"/>
    <col min="4" max="4" width="42" style="138" customWidth="1"/>
    <col min="5" max="6" width="16.66015625" style="106" customWidth="1"/>
    <col min="7" max="7" width="16.83203125" style="106" customWidth="1"/>
    <col min="8" max="8" width="16.66015625" style="106" customWidth="1"/>
    <col min="9" max="10" width="12.66015625" style="106" customWidth="1"/>
    <col min="11" max="11" width="13.83203125" style="106" customWidth="1"/>
    <col min="12" max="15" width="12.66015625" style="106" customWidth="1"/>
    <col min="16" max="16" width="16.83203125" style="106" customWidth="1"/>
    <col min="17" max="16384" width="9.16015625" style="105" customWidth="1"/>
  </cols>
  <sheetData>
    <row r="1" spans="1:16" ht="66" customHeight="1">
      <c r="A1" s="100"/>
      <c r="D1" s="102"/>
      <c r="E1" s="103"/>
      <c r="F1" s="103"/>
      <c r="G1" s="103"/>
      <c r="H1" s="103"/>
      <c r="I1" s="103"/>
      <c r="J1" s="103"/>
      <c r="K1" s="103"/>
      <c r="L1" s="103"/>
      <c r="M1" s="140"/>
      <c r="N1" s="140"/>
      <c r="O1" s="140"/>
      <c r="P1" s="104"/>
    </row>
    <row r="2" spans="1:16" ht="12.75" customHeight="1">
      <c r="A2" s="100"/>
      <c r="D2" s="102"/>
      <c r="E2" s="103"/>
      <c r="F2" s="103"/>
      <c r="G2" s="103"/>
      <c r="H2" s="103"/>
      <c r="I2" s="103"/>
      <c r="J2" s="103"/>
      <c r="K2" s="103"/>
      <c r="L2" s="103"/>
      <c r="M2" s="140"/>
      <c r="N2" s="140"/>
      <c r="O2" s="140"/>
      <c r="P2" s="104"/>
    </row>
    <row r="3" spans="1:16" ht="45" customHeight="1">
      <c r="A3" s="10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2:16" ht="18.75">
      <c r="B4" s="107"/>
      <c r="C4" s="107"/>
      <c r="D4" s="108"/>
      <c r="E4" s="109"/>
      <c r="F4" s="109"/>
      <c r="G4" s="110"/>
      <c r="H4" s="109"/>
      <c r="I4" s="109"/>
      <c r="J4" s="111"/>
      <c r="K4" s="109"/>
      <c r="L4" s="109"/>
      <c r="M4" s="109"/>
      <c r="N4" s="109"/>
      <c r="O4" s="109"/>
      <c r="P4" s="112"/>
    </row>
    <row r="5" spans="2:16" ht="12.75" customHeight="1">
      <c r="B5" s="142"/>
      <c r="C5" s="143"/>
      <c r="D5" s="144"/>
      <c r="E5" s="145"/>
      <c r="F5" s="99"/>
      <c r="G5" s="99"/>
      <c r="H5" s="99"/>
      <c r="I5" s="99"/>
      <c r="J5" s="145"/>
      <c r="K5" s="99"/>
      <c r="L5" s="99"/>
      <c r="M5" s="99"/>
      <c r="N5" s="99"/>
      <c r="O5" s="99"/>
      <c r="P5" s="145"/>
    </row>
    <row r="6" spans="2:16" ht="12.75">
      <c r="B6" s="142"/>
      <c r="C6" s="99"/>
      <c r="D6" s="144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46"/>
    </row>
    <row r="7" spans="2:16" ht="12.75">
      <c r="B7" s="142"/>
      <c r="C7" s="99"/>
      <c r="D7" s="144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46"/>
    </row>
    <row r="8" spans="2:16" ht="45" customHeight="1">
      <c r="B8" s="142"/>
      <c r="C8" s="99"/>
      <c r="D8" s="144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46"/>
    </row>
    <row r="9" spans="2:16" ht="21.75" customHeight="1">
      <c r="B9" s="143"/>
      <c r="C9" s="99"/>
      <c r="D9" s="147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46"/>
    </row>
    <row r="10" spans="2:16" ht="16.5" customHeight="1">
      <c r="B10" s="143"/>
      <c r="C10" s="99"/>
      <c r="D10" s="147"/>
      <c r="E10" s="148"/>
      <c r="F10" s="149"/>
      <c r="G10" s="148"/>
      <c r="H10" s="148"/>
      <c r="I10" s="149"/>
      <c r="J10" s="148"/>
      <c r="K10" s="149"/>
      <c r="L10" s="148"/>
      <c r="M10" s="148"/>
      <c r="N10" s="149"/>
      <c r="O10" s="10"/>
      <c r="P10" s="146"/>
    </row>
    <row r="11" spans="2:16" ht="20.25" customHeight="1">
      <c r="B11" s="143"/>
      <c r="C11" s="99"/>
      <c r="D11" s="147"/>
      <c r="E11" s="148"/>
      <c r="F11" s="149"/>
      <c r="G11" s="148"/>
      <c r="H11" s="148"/>
      <c r="I11" s="149"/>
      <c r="J11" s="148"/>
      <c r="K11" s="149"/>
      <c r="L11" s="148"/>
      <c r="M11" s="148"/>
      <c r="N11" s="149"/>
      <c r="O11" s="144"/>
      <c r="P11" s="146"/>
    </row>
    <row r="12" spans="2:16" ht="45.75" customHeight="1">
      <c r="B12" s="143"/>
      <c r="C12" s="99"/>
      <c r="D12" s="147"/>
      <c r="E12" s="148"/>
      <c r="F12" s="149"/>
      <c r="G12" s="148"/>
      <c r="H12" s="148"/>
      <c r="I12" s="149"/>
      <c r="J12" s="148"/>
      <c r="K12" s="149"/>
      <c r="L12" s="148"/>
      <c r="M12" s="148"/>
      <c r="N12" s="149"/>
      <c r="O12" s="144"/>
      <c r="P12" s="146"/>
    </row>
    <row r="13" spans="1:16" s="115" customFormat="1" ht="16.5">
      <c r="A13" s="113"/>
      <c r="B13" s="114"/>
      <c r="C13" s="70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s="115" customFormat="1" ht="16.5">
      <c r="A14" s="113"/>
      <c r="B14" s="114"/>
      <c r="C14" s="70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2:16" ht="16.5">
      <c r="B15" s="116"/>
      <c r="C15" s="62"/>
      <c r="D15" s="66"/>
      <c r="E15" s="76"/>
      <c r="F15" s="76"/>
      <c r="G15" s="76"/>
      <c r="H15" s="76"/>
      <c r="I15" s="76"/>
      <c r="J15" s="76"/>
      <c r="K15" s="60"/>
      <c r="L15" s="60"/>
      <c r="M15" s="60"/>
      <c r="N15" s="60"/>
      <c r="O15" s="60"/>
      <c r="P15" s="64"/>
    </row>
    <row r="16" spans="1:16" s="115" customFormat="1" ht="16.5">
      <c r="A16" s="113"/>
      <c r="B16" s="114"/>
      <c r="C16" s="70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2:16" ht="16.5">
      <c r="B17" s="116"/>
      <c r="C17" s="62"/>
      <c r="D17" s="6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4"/>
    </row>
    <row r="18" spans="2:16" ht="28.5" customHeight="1">
      <c r="B18" s="116"/>
      <c r="C18" s="62"/>
      <c r="D18" s="66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4"/>
    </row>
    <row r="19" spans="2:16" ht="28.5" customHeight="1">
      <c r="B19" s="116"/>
      <c r="C19" s="62"/>
      <c r="D19" s="6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4"/>
    </row>
    <row r="20" spans="2:16" ht="16.5">
      <c r="B20" s="116"/>
      <c r="C20" s="62"/>
      <c r="D20" s="7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4"/>
    </row>
    <row r="21" spans="2:16" ht="16.5">
      <c r="B21" s="116"/>
      <c r="C21" s="62"/>
      <c r="D21" s="6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4"/>
    </row>
    <row r="22" spans="2:16" ht="16.5">
      <c r="B22" s="116"/>
      <c r="C22" s="62"/>
      <c r="D22" s="6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4"/>
    </row>
    <row r="23" spans="2:16" ht="16.5">
      <c r="B23" s="116"/>
      <c r="C23" s="62"/>
      <c r="D23" s="6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4"/>
    </row>
    <row r="24" spans="1:16" s="115" customFormat="1" ht="16.5">
      <c r="A24" s="113"/>
      <c r="B24" s="114"/>
      <c r="C24" s="62"/>
      <c r="D24" s="63"/>
      <c r="E24" s="64"/>
      <c r="F24" s="64"/>
      <c r="G24" s="64"/>
      <c r="H24" s="64"/>
      <c r="I24" s="64"/>
      <c r="J24" s="60"/>
      <c r="K24" s="64"/>
      <c r="L24" s="64"/>
      <c r="M24" s="64"/>
      <c r="N24" s="64"/>
      <c r="O24" s="64"/>
      <c r="P24" s="64"/>
    </row>
    <row r="25" spans="2:16" ht="16.5">
      <c r="B25" s="116"/>
      <c r="C25" s="62"/>
      <c r="D25" s="6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4"/>
    </row>
    <row r="26" spans="2:16" ht="16.5">
      <c r="B26" s="116"/>
      <c r="C26" s="62"/>
      <c r="D26" s="66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4"/>
    </row>
    <row r="27" spans="2:16" ht="16.5">
      <c r="B27" s="116"/>
      <c r="C27" s="62"/>
      <c r="D27" s="6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4"/>
    </row>
    <row r="28" spans="2:16" ht="16.5">
      <c r="B28" s="116"/>
      <c r="C28" s="62"/>
      <c r="D28" s="6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4"/>
    </row>
    <row r="29" spans="2:16" ht="16.5">
      <c r="B29" s="116"/>
      <c r="C29" s="62"/>
      <c r="D29" s="6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4"/>
    </row>
    <row r="30" spans="1:16" s="115" customFormat="1" ht="16.5">
      <c r="A30" s="113"/>
      <c r="B30" s="114"/>
      <c r="C30" s="62"/>
      <c r="D30" s="63"/>
      <c r="E30" s="64"/>
      <c r="F30" s="64"/>
      <c r="G30" s="64"/>
      <c r="H30" s="64"/>
      <c r="I30" s="64"/>
      <c r="J30" s="60"/>
      <c r="K30" s="64"/>
      <c r="L30" s="64"/>
      <c r="M30" s="64"/>
      <c r="N30" s="64"/>
      <c r="O30" s="64"/>
      <c r="P30" s="64"/>
    </row>
    <row r="31" spans="1:16" s="118" customFormat="1" ht="16.5" customHeight="1" hidden="1">
      <c r="A31" s="100"/>
      <c r="B31" s="117"/>
      <c r="C31" s="62"/>
      <c r="D31" s="66"/>
      <c r="E31" s="60"/>
      <c r="F31" s="60"/>
      <c r="G31" s="60"/>
      <c r="H31" s="60"/>
      <c r="I31" s="60"/>
      <c r="J31" s="59"/>
      <c r="K31" s="60"/>
      <c r="L31" s="60"/>
      <c r="M31" s="60"/>
      <c r="N31" s="60"/>
      <c r="O31" s="60"/>
      <c r="P31" s="64"/>
    </row>
    <row r="32" spans="1:16" s="118" customFormat="1" ht="16.5">
      <c r="A32" s="100"/>
      <c r="B32" s="117"/>
      <c r="C32" s="62"/>
      <c r="D32" s="119"/>
      <c r="E32" s="60"/>
      <c r="F32" s="60"/>
      <c r="G32" s="60"/>
      <c r="H32" s="60"/>
      <c r="I32" s="60"/>
      <c r="J32" s="59"/>
      <c r="K32" s="60"/>
      <c r="L32" s="60"/>
      <c r="M32" s="60"/>
      <c r="N32" s="60"/>
      <c r="O32" s="60"/>
      <c r="P32" s="64"/>
    </row>
    <row r="33" spans="2:16" ht="16.5">
      <c r="B33" s="116"/>
      <c r="C33" s="62"/>
      <c r="D33" s="66"/>
      <c r="E33" s="60"/>
      <c r="F33" s="60"/>
      <c r="G33" s="60"/>
      <c r="H33" s="60"/>
      <c r="I33" s="60"/>
      <c r="J33" s="59"/>
      <c r="K33" s="60"/>
      <c r="L33" s="60"/>
      <c r="M33" s="60"/>
      <c r="N33" s="60"/>
      <c r="O33" s="60"/>
      <c r="P33" s="64"/>
    </row>
    <row r="34" spans="2:16" ht="16.5">
      <c r="B34" s="116"/>
      <c r="C34" s="62"/>
      <c r="D34" s="88"/>
      <c r="E34" s="60"/>
      <c r="F34" s="60"/>
      <c r="G34" s="60"/>
      <c r="H34" s="60"/>
      <c r="I34" s="60"/>
      <c r="J34" s="59"/>
      <c r="K34" s="60"/>
      <c r="L34" s="60"/>
      <c r="M34" s="60"/>
      <c r="N34" s="60"/>
      <c r="O34" s="60"/>
      <c r="P34" s="64"/>
    </row>
    <row r="35" spans="1:16" s="115" customFormat="1" ht="16.5">
      <c r="A35" s="113"/>
      <c r="B35" s="114"/>
      <c r="C35" s="62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s="118" customFormat="1" ht="16.5">
      <c r="A36" s="100"/>
      <c r="B36" s="120"/>
      <c r="C36" s="81"/>
      <c r="D36" s="82"/>
      <c r="E36" s="60"/>
      <c r="F36" s="60"/>
      <c r="G36" s="60"/>
      <c r="H36" s="60"/>
      <c r="I36" s="60"/>
      <c r="J36" s="64"/>
      <c r="K36" s="60"/>
      <c r="L36" s="60"/>
      <c r="M36" s="60"/>
      <c r="N36" s="60"/>
      <c r="O36" s="60"/>
      <c r="P36" s="64"/>
    </row>
    <row r="37" spans="2:16" ht="16.5">
      <c r="B37" s="116"/>
      <c r="C37" s="62"/>
      <c r="D37" s="66"/>
      <c r="E37" s="60"/>
      <c r="F37" s="60"/>
      <c r="G37" s="60"/>
      <c r="H37" s="60"/>
      <c r="I37" s="60"/>
      <c r="J37" s="59"/>
      <c r="K37" s="60"/>
      <c r="L37" s="60"/>
      <c r="M37" s="60"/>
      <c r="N37" s="60"/>
      <c r="O37" s="60"/>
      <c r="P37" s="64"/>
    </row>
    <row r="38" spans="2:16" ht="16.5" customHeight="1" hidden="1">
      <c r="B38" s="121"/>
      <c r="C38" s="42"/>
      <c r="D38" s="38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9"/>
    </row>
    <row r="39" spans="2:16" ht="16.5" customHeight="1" hidden="1">
      <c r="B39" s="122"/>
      <c r="C39" s="42"/>
      <c r="D39" s="43"/>
      <c r="E39" s="45"/>
      <c r="F39" s="45"/>
      <c r="G39" s="45"/>
      <c r="H39" s="45"/>
      <c r="I39" s="45"/>
      <c r="J39" s="47"/>
      <c r="K39" s="45"/>
      <c r="L39" s="45"/>
      <c r="M39" s="45"/>
      <c r="N39" s="45"/>
      <c r="O39" s="45"/>
      <c r="P39" s="39"/>
    </row>
    <row r="40" spans="2:16" ht="16.5" customHeight="1" hidden="1">
      <c r="B40" s="122"/>
      <c r="C40" s="42"/>
      <c r="D40" s="43"/>
      <c r="E40" s="45"/>
      <c r="F40" s="45"/>
      <c r="G40" s="45"/>
      <c r="H40" s="45"/>
      <c r="I40" s="45"/>
      <c r="J40" s="47"/>
      <c r="K40" s="45"/>
      <c r="L40" s="45"/>
      <c r="M40" s="45"/>
      <c r="N40" s="45"/>
      <c r="O40" s="45"/>
      <c r="P40" s="39"/>
    </row>
    <row r="41" spans="1:16" s="115" customFormat="1" ht="16.5">
      <c r="A41" s="113"/>
      <c r="B41" s="114"/>
      <c r="C41" s="62"/>
      <c r="D41" s="63"/>
      <c r="E41" s="64"/>
      <c r="F41" s="64"/>
      <c r="G41" s="64"/>
      <c r="H41" s="64"/>
      <c r="I41" s="64"/>
      <c r="J41" s="59"/>
      <c r="K41" s="64"/>
      <c r="L41" s="64"/>
      <c r="M41" s="64"/>
      <c r="N41" s="64"/>
      <c r="O41" s="64"/>
      <c r="P41" s="64"/>
    </row>
    <row r="42" spans="2:16" ht="16.5">
      <c r="B42" s="116"/>
      <c r="C42" s="62"/>
      <c r="D42" s="86"/>
      <c r="E42" s="60"/>
      <c r="F42" s="60"/>
      <c r="G42" s="60"/>
      <c r="H42" s="60"/>
      <c r="I42" s="60"/>
      <c r="J42" s="59"/>
      <c r="K42" s="60"/>
      <c r="L42" s="60"/>
      <c r="M42" s="60"/>
      <c r="N42" s="60"/>
      <c r="O42" s="60"/>
      <c r="P42" s="64"/>
    </row>
    <row r="43" spans="1:16" s="115" customFormat="1" ht="16.5">
      <c r="A43" s="113"/>
      <c r="B43" s="114"/>
      <c r="C43" s="62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6" ht="16.5">
      <c r="B44" s="116"/>
      <c r="C44" s="62"/>
      <c r="D44" s="66"/>
      <c r="E44" s="60"/>
      <c r="F44" s="60"/>
      <c r="G44" s="60"/>
      <c r="H44" s="60"/>
      <c r="I44" s="60"/>
      <c r="J44" s="59"/>
      <c r="K44" s="60"/>
      <c r="L44" s="60"/>
      <c r="M44" s="60"/>
      <c r="N44" s="60"/>
      <c r="O44" s="60"/>
      <c r="P44" s="64"/>
    </row>
    <row r="45" spans="1:16" s="115" customFormat="1" ht="16.5" customHeight="1" hidden="1">
      <c r="A45" s="113"/>
      <c r="B45" s="121"/>
      <c r="C45" s="42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2:16" ht="16.5" customHeight="1" hidden="1">
      <c r="B46" s="122"/>
      <c r="C46" s="42"/>
      <c r="D46" s="43"/>
      <c r="E46" s="45"/>
      <c r="F46" s="45"/>
      <c r="G46" s="45"/>
      <c r="H46" s="45"/>
      <c r="I46" s="45"/>
      <c r="J46" s="47"/>
      <c r="K46" s="45"/>
      <c r="L46" s="45"/>
      <c r="M46" s="45"/>
      <c r="N46" s="45"/>
      <c r="O46" s="45"/>
      <c r="P46" s="39"/>
    </row>
    <row r="47" spans="2:16" ht="0.75" customHeight="1">
      <c r="B47" s="123"/>
      <c r="C47" s="42"/>
      <c r="D47" s="124"/>
      <c r="E47" s="47"/>
      <c r="F47" s="47"/>
      <c r="G47" s="45"/>
      <c r="H47" s="45"/>
      <c r="I47" s="45"/>
      <c r="J47" s="47"/>
      <c r="K47" s="45"/>
      <c r="L47" s="45"/>
      <c r="M47" s="45"/>
      <c r="N47" s="47"/>
      <c r="O47" s="47"/>
      <c r="P47" s="39"/>
    </row>
    <row r="48" spans="2:16" ht="16.5" customHeight="1" hidden="1">
      <c r="B48" s="123"/>
      <c r="C48" s="42"/>
      <c r="D48" s="49"/>
      <c r="E48" s="44"/>
      <c r="F48" s="44"/>
      <c r="G48" s="45"/>
      <c r="H48" s="45"/>
      <c r="I48" s="45"/>
      <c r="J48" s="47"/>
      <c r="K48" s="45"/>
      <c r="L48" s="45"/>
      <c r="M48" s="45"/>
      <c r="N48" s="45"/>
      <c r="O48" s="45"/>
      <c r="P48" s="39"/>
    </row>
    <row r="49" spans="1:16" s="115" customFormat="1" ht="16.5">
      <c r="A49" s="113"/>
      <c r="B49" s="114"/>
      <c r="C49" s="62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2:16" ht="16.5">
      <c r="B50" s="116"/>
      <c r="C50" s="62"/>
      <c r="D50" s="66"/>
      <c r="E50" s="60"/>
      <c r="F50" s="60"/>
      <c r="G50" s="60"/>
      <c r="H50" s="60"/>
      <c r="I50" s="60"/>
      <c r="J50" s="59"/>
      <c r="K50" s="60"/>
      <c r="L50" s="60"/>
      <c r="M50" s="60"/>
      <c r="N50" s="60"/>
      <c r="O50" s="60"/>
      <c r="P50" s="64"/>
    </row>
    <row r="51" spans="1:16" s="115" customFormat="1" ht="16.5">
      <c r="A51" s="113"/>
      <c r="B51" s="114"/>
      <c r="C51" s="62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2:16" ht="16.5">
      <c r="B52" s="116"/>
      <c r="C52" s="62"/>
      <c r="D52" s="66"/>
      <c r="E52" s="60"/>
      <c r="F52" s="60"/>
      <c r="G52" s="60"/>
      <c r="H52" s="60"/>
      <c r="I52" s="60"/>
      <c r="J52" s="59"/>
      <c r="K52" s="60"/>
      <c r="L52" s="60"/>
      <c r="M52" s="60"/>
      <c r="N52" s="60"/>
      <c r="O52" s="60"/>
      <c r="P52" s="64"/>
    </row>
    <row r="53" spans="2:16" ht="16.5" customHeight="1" hidden="1">
      <c r="B53" s="122"/>
      <c r="C53" s="42"/>
      <c r="D53" s="43"/>
      <c r="E53" s="45"/>
      <c r="F53" s="45"/>
      <c r="G53" s="45"/>
      <c r="H53" s="45"/>
      <c r="I53" s="45"/>
      <c r="J53" s="47"/>
      <c r="K53" s="45"/>
      <c r="L53" s="45"/>
      <c r="M53" s="45"/>
      <c r="N53" s="45"/>
      <c r="O53" s="45"/>
      <c r="P53" s="39"/>
    </row>
    <row r="54" spans="1:16" s="115" customFormat="1" ht="16.5">
      <c r="A54" s="113"/>
      <c r="B54" s="114"/>
      <c r="C54" s="62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s="115" customFormat="1" ht="16.5">
      <c r="A55" s="113"/>
      <c r="B55" s="114"/>
      <c r="C55" s="62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2:16" ht="16.5">
      <c r="B56" s="116"/>
      <c r="C56" s="62"/>
      <c r="D56" s="66"/>
      <c r="E56" s="60"/>
      <c r="F56" s="60"/>
      <c r="G56" s="60"/>
      <c r="H56" s="60"/>
      <c r="I56" s="60"/>
      <c r="J56" s="59"/>
      <c r="K56" s="60"/>
      <c r="L56" s="60"/>
      <c r="M56" s="60"/>
      <c r="N56" s="60"/>
      <c r="O56" s="60"/>
      <c r="P56" s="64"/>
    </row>
    <row r="57" spans="1:16" s="115" customFormat="1" ht="16.5">
      <c r="A57" s="113"/>
      <c r="B57" s="114"/>
      <c r="C57" s="62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2:16" ht="16.5">
      <c r="B58" s="116"/>
      <c r="C58" s="62"/>
      <c r="D58" s="66"/>
      <c r="E58" s="60"/>
      <c r="F58" s="60"/>
      <c r="G58" s="60"/>
      <c r="H58" s="60"/>
      <c r="I58" s="60"/>
      <c r="J58" s="76"/>
      <c r="K58" s="60"/>
      <c r="L58" s="60"/>
      <c r="M58" s="60"/>
      <c r="N58" s="60"/>
      <c r="O58" s="60"/>
      <c r="P58" s="64"/>
    </row>
    <row r="59" spans="2:16" ht="16.5">
      <c r="B59" s="116"/>
      <c r="C59" s="62"/>
      <c r="D59" s="66"/>
      <c r="E59" s="60"/>
      <c r="F59" s="60"/>
      <c r="G59" s="60"/>
      <c r="H59" s="60"/>
      <c r="I59" s="60"/>
      <c r="J59" s="76"/>
      <c r="K59" s="60"/>
      <c r="L59" s="60"/>
      <c r="M59" s="60"/>
      <c r="N59" s="60"/>
      <c r="O59" s="60"/>
      <c r="P59" s="64"/>
    </row>
    <row r="60" spans="2:16" ht="16.5">
      <c r="B60" s="116"/>
      <c r="C60" s="62"/>
      <c r="D60" s="66"/>
      <c r="E60" s="60"/>
      <c r="F60" s="60"/>
      <c r="G60" s="60"/>
      <c r="H60" s="60"/>
      <c r="I60" s="60"/>
      <c r="J60" s="59"/>
      <c r="K60" s="60"/>
      <c r="L60" s="60"/>
      <c r="M60" s="60"/>
      <c r="N60" s="60"/>
      <c r="O60" s="60"/>
      <c r="P60" s="64"/>
    </row>
    <row r="61" spans="2:16" ht="16.5">
      <c r="B61" s="116"/>
      <c r="C61" s="62"/>
      <c r="D61" s="66"/>
      <c r="E61" s="60"/>
      <c r="F61" s="60"/>
      <c r="G61" s="60"/>
      <c r="H61" s="60"/>
      <c r="I61" s="60"/>
      <c r="J61" s="59"/>
      <c r="K61" s="60"/>
      <c r="L61" s="60"/>
      <c r="M61" s="60"/>
      <c r="N61" s="60"/>
      <c r="O61" s="60"/>
      <c r="P61" s="64"/>
    </row>
    <row r="62" spans="2:16" ht="16.5">
      <c r="B62" s="116"/>
      <c r="C62" s="62"/>
      <c r="D62" s="66"/>
      <c r="E62" s="60"/>
      <c r="F62" s="60"/>
      <c r="G62" s="60"/>
      <c r="H62" s="60"/>
      <c r="I62" s="60"/>
      <c r="J62" s="59"/>
      <c r="K62" s="60"/>
      <c r="L62" s="60"/>
      <c r="M62" s="60"/>
      <c r="N62" s="60"/>
      <c r="O62" s="60"/>
      <c r="P62" s="64"/>
    </row>
    <row r="63" spans="2:16" ht="16.5">
      <c r="B63" s="116"/>
      <c r="C63" s="62"/>
      <c r="D63" s="66"/>
      <c r="E63" s="60"/>
      <c r="F63" s="60"/>
      <c r="G63" s="60"/>
      <c r="H63" s="60"/>
      <c r="I63" s="60"/>
      <c r="J63" s="59"/>
      <c r="K63" s="60"/>
      <c r="L63" s="60"/>
      <c r="M63" s="60"/>
      <c r="N63" s="60"/>
      <c r="O63" s="60"/>
      <c r="P63" s="64"/>
    </row>
    <row r="64" spans="2:16" ht="16.5">
      <c r="B64" s="116"/>
      <c r="C64" s="62"/>
      <c r="D64" s="66"/>
      <c r="E64" s="60"/>
      <c r="F64" s="60"/>
      <c r="G64" s="60"/>
      <c r="H64" s="60"/>
      <c r="I64" s="60"/>
      <c r="J64" s="59"/>
      <c r="K64" s="60"/>
      <c r="L64" s="60"/>
      <c r="M64" s="60"/>
      <c r="N64" s="60"/>
      <c r="O64" s="60"/>
      <c r="P64" s="64"/>
    </row>
    <row r="65" spans="2:16" ht="16.5">
      <c r="B65" s="116"/>
      <c r="C65" s="62"/>
      <c r="D65" s="66"/>
      <c r="E65" s="60"/>
      <c r="F65" s="60"/>
      <c r="G65" s="60"/>
      <c r="H65" s="60"/>
      <c r="I65" s="60"/>
      <c r="J65" s="59"/>
      <c r="K65" s="60"/>
      <c r="L65" s="60"/>
      <c r="M65" s="60"/>
      <c r="N65" s="60"/>
      <c r="O65" s="60"/>
      <c r="P65" s="64"/>
    </row>
    <row r="66" spans="1:16" s="115" customFormat="1" ht="16.5">
      <c r="A66" s="113"/>
      <c r="B66" s="114"/>
      <c r="C66" s="62"/>
      <c r="D66" s="63"/>
      <c r="E66" s="64"/>
      <c r="F66" s="64"/>
      <c r="G66" s="64"/>
      <c r="H66" s="64"/>
      <c r="I66" s="64"/>
      <c r="J66" s="59"/>
      <c r="K66" s="64"/>
      <c r="L66" s="64"/>
      <c r="M66" s="64"/>
      <c r="N66" s="64"/>
      <c r="O66" s="64"/>
      <c r="P66" s="64"/>
    </row>
    <row r="67" spans="2:16" ht="16.5">
      <c r="B67" s="116"/>
      <c r="C67" s="62"/>
      <c r="D67" s="66"/>
      <c r="E67" s="60"/>
      <c r="F67" s="60"/>
      <c r="G67" s="60"/>
      <c r="H67" s="60"/>
      <c r="I67" s="60"/>
      <c r="J67" s="59"/>
      <c r="K67" s="60"/>
      <c r="L67" s="60"/>
      <c r="M67" s="60"/>
      <c r="N67" s="60"/>
      <c r="O67" s="60"/>
      <c r="P67" s="64"/>
    </row>
    <row r="68" spans="1:16" s="115" customFormat="1" ht="16.5" customHeight="1" hidden="1">
      <c r="A68" s="113"/>
      <c r="B68" s="121"/>
      <c r="C68" s="42"/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2:16" ht="16.5" customHeight="1" hidden="1">
      <c r="B69" s="122"/>
      <c r="C69" s="42"/>
      <c r="D69" s="43"/>
      <c r="E69" s="45"/>
      <c r="F69" s="45"/>
      <c r="G69" s="45"/>
      <c r="H69" s="45"/>
      <c r="I69" s="45"/>
      <c r="J69" s="47"/>
      <c r="K69" s="45"/>
      <c r="L69" s="45"/>
      <c r="M69" s="45"/>
      <c r="N69" s="45"/>
      <c r="O69" s="45"/>
      <c r="P69" s="39"/>
    </row>
    <row r="70" spans="1:16" s="115" customFormat="1" ht="16.5">
      <c r="A70" s="113"/>
      <c r="B70" s="114"/>
      <c r="C70" s="62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s="115" customFormat="1" ht="16.5">
      <c r="A71" s="113"/>
      <c r="B71" s="114"/>
      <c r="C71" s="62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2:16" ht="16.5">
      <c r="B72" s="116"/>
      <c r="C72" s="62"/>
      <c r="D72" s="66"/>
      <c r="E72" s="60"/>
      <c r="F72" s="60"/>
      <c r="G72" s="60"/>
      <c r="H72" s="60"/>
      <c r="I72" s="60"/>
      <c r="J72" s="59"/>
      <c r="K72" s="60"/>
      <c r="L72" s="60"/>
      <c r="M72" s="60"/>
      <c r="N72" s="60"/>
      <c r="O72" s="60"/>
      <c r="P72" s="64"/>
    </row>
    <row r="73" spans="1:16" s="115" customFormat="1" ht="16.5">
      <c r="A73" s="113"/>
      <c r="B73" s="114"/>
      <c r="C73" s="62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2:16" ht="16.5">
      <c r="B74" s="116"/>
      <c r="C74" s="62"/>
      <c r="D74" s="66"/>
      <c r="E74" s="60"/>
      <c r="F74" s="60"/>
      <c r="G74" s="60"/>
      <c r="H74" s="60"/>
      <c r="I74" s="60"/>
      <c r="J74" s="59"/>
      <c r="K74" s="60"/>
      <c r="L74" s="60"/>
      <c r="M74" s="60"/>
      <c r="N74" s="60"/>
      <c r="O74" s="60"/>
      <c r="P74" s="64"/>
    </row>
    <row r="75" spans="2:16" ht="16.5">
      <c r="B75" s="125"/>
      <c r="C75" s="62"/>
      <c r="D75" s="75"/>
      <c r="E75" s="60"/>
      <c r="F75" s="60"/>
      <c r="G75" s="60"/>
      <c r="H75" s="60"/>
      <c r="I75" s="60"/>
      <c r="J75" s="59"/>
      <c r="K75" s="60"/>
      <c r="L75" s="60"/>
      <c r="M75" s="60"/>
      <c r="N75" s="60"/>
      <c r="O75" s="60"/>
      <c r="P75" s="64"/>
    </row>
    <row r="76" spans="1:16" s="115" customFormat="1" ht="16.5">
      <c r="A76" s="113"/>
      <c r="B76" s="114"/>
      <c r="C76" s="62"/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2:16" ht="16.5">
      <c r="B77" s="116"/>
      <c r="C77" s="62"/>
      <c r="D77" s="66"/>
      <c r="E77" s="60"/>
      <c r="F77" s="60"/>
      <c r="G77" s="60"/>
      <c r="H77" s="60"/>
      <c r="I77" s="60"/>
      <c r="J77" s="59"/>
      <c r="K77" s="60"/>
      <c r="L77" s="60"/>
      <c r="M77" s="60"/>
      <c r="N77" s="60"/>
      <c r="O77" s="60"/>
      <c r="P77" s="64"/>
    </row>
    <row r="78" spans="2:16" ht="16.5">
      <c r="B78" s="116"/>
      <c r="C78" s="62"/>
      <c r="D78" s="66"/>
      <c r="E78" s="60"/>
      <c r="F78" s="60"/>
      <c r="G78" s="60"/>
      <c r="H78" s="60"/>
      <c r="I78" s="60"/>
      <c r="J78" s="59"/>
      <c r="K78" s="60"/>
      <c r="L78" s="60"/>
      <c r="M78" s="60"/>
      <c r="N78" s="60"/>
      <c r="O78" s="60"/>
      <c r="P78" s="64"/>
    </row>
    <row r="79" spans="2:16" ht="16.5">
      <c r="B79" s="116"/>
      <c r="C79" s="62"/>
      <c r="D79" s="66"/>
      <c r="E79" s="60"/>
      <c r="F79" s="60"/>
      <c r="G79" s="60"/>
      <c r="H79" s="60"/>
      <c r="I79" s="60"/>
      <c r="J79" s="59"/>
      <c r="K79" s="60"/>
      <c r="L79" s="60"/>
      <c r="M79" s="60"/>
      <c r="N79" s="60"/>
      <c r="O79" s="60"/>
      <c r="P79" s="64"/>
    </row>
    <row r="80" spans="2:16" ht="16.5">
      <c r="B80" s="116"/>
      <c r="C80" s="62"/>
      <c r="D80" s="66"/>
      <c r="E80" s="60"/>
      <c r="F80" s="60"/>
      <c r="G80" s="60"/>
      <c r="H80" s="60"/>
      <c r="I80" s="60"/>
      <c r="J80" s="59"/>
      <c r="K80" s="60"/>
      <c r="L80" s="60"/>
      <c r="M80" s="60"/>
      <c r="N80" s="60"/>
      <c r="O80" s="60"/>
      <c r="P80" s="64"/>
    </row>
    <row r="81" spans="2:16" ht="16.5">
      <c r="B81" s="116"/>
      <c r="C81" s="62"/>
      <c r="D81" s="66"/>
      <c r="E81" s="60"/>
      <c r="F81" s="60"/>
      <c r="G81" s="60"/>
      <c r="H81" s="60"/>
      <c r="I81" s="60"/>
      <c r="J81" s="59"/>
      <c r="K81" s="60"/>
      <c r="L81" s="60"/>
      <c r="M81" s="60"/>
      <c r="N81" s="60"/>
      <c r="O81" s="60"/>
      <c r="P81" s="64"/>
    </row>
    <row r="82" spans="1:16" s="115" customFormat="1" ht="16.5">
      <c r="A82" s="113"/>
      <c r="B82" s="114"/>
      <c r="C82" s="62"/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</row>
    <row r="83" spans="1:16" s="115" customFormat="1" ht="16.5">
      <c r="A83" s="113"/>
      <c r="B83" s="114"/>
      <c r="C83" s="62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2:16" ht="16.5">
      <c r="B84" s="116"/>
      <c r="C84" s="62"/>
      <c r="D84" s="66"/>
      <c r="E84" s="60"/>
      <c r="F84" s="60"/>
      <c r="G84" s="60"/>
      <c r="H84" s="60"/>
      <c r="I84" s="60"/>
      <c r="J84" s="59"/>
      <c r="K84" s="60"/>
      <c r="L84" s="60"/>
      <c r="M84" s="60"/>
      <c r="N84" s="60"/>
      <c r="O84" s="60"/>
      <c r="P84" s="64"/>
    </row>
    <row r="85" spans="1:16" s="115" customFormat="1" ht="16.5">
      <c r="A85" s="113"/>
      <c r="B85" s="114"/>
      <c r="C85" s="62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2:16" ht="16.5">
      <c r="B86" s="116"/>
      <c r="C86" s="62"/>
      <c r="D86" s="66"/>
      <c r="E86" s="76"/>
      <c r="F86" s="60"/>
      <c r="G86" s="60"/>
      <c r="H86" s="60"/>
      <c r="I86" s="60"/>
      <c r="J86" s="59"/>
      <c r="K86" s="60"/>
      <c r="L86" s="60"/>
      <c r="M86" s="60"/>
      <c r="N86" s="60"/>
      <c r="O86" s="60"/>
      <c r="P86" s="64"/>
    </row>
    <row r="87" spans="1:16" s="115" customFormat="1" ht="16.5">
      <c r="A87" s="113"/>
      <c r="B87" s="114"/>
      <c r="C87" s="96"/>
      <c r="D87" s="63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2:16" ht="16.5">
      <c r="B88" s="116"/>
      <c r="C88" s="62"/>
      <c r="D88" s="66"/>
      <c r="E88" s="76"/>
      <c r="F88" s="60"/>
      <c r="G88" s="60"/>
      <c r="H88" s="60"/>
      <c r="I88" s="60"/>
      <c r="J88" s="59"/>
      <c r="K88" s="60"/>
      <c r="L88" s="60"/>
      <c r="M88" s="60"/>
      <c r="N88" s="60"/>
      <c r="O88" s="60"/>
      <c r="P88" s="64"/>
    </row>
    <row r="89" spans="2:16" ht="195" customHeight="1">
      <c r="B89" s="116"/>
      <c r="C89" s="68"/>
      <c r="D89" s="66"/>
      <c r="E89" s="76"/>
      <c r="F89" s="60"/>
      <c r="G89" s="60"/>
      <c r="H89" s="60"/>
      <c r="I89" s="60"/>
      <c r="J89" s="59"/>
      <c r="K89" s="60"/>
      <c r="L89" s="60"/>
      <c r="M89" s="60"/>
      <c r="N89" s="60"/>
      <c r="O89" s="60"/>
      <c r="P89" s="64"/>
    </row>
    <row r="90" spans="2:16" ht="16.5">
      <c r="B90" s="116"/>
      <c r="C90" s="68"/>
      <c r="D90" s="66"/>
      <c r="E90" s="76"/>
      <c r="F90" s="60"/>
      <c r="G90" s="60"/>
      <c r="H90" s="60"/>
      <c r="I90" s="60"/>
      <c r="J90" s="59"/>
      <c r="K90" s="60"/>
      <c r="L90" s="60"/>
      <c r="M90" s="60"/>
      <c r="N90" s="60"/>
      <c r="O90" s="60"/>
      <c r="P90" s="64"/>
    </row>
    <row r="91" spans="2:16" ht="12.75" customHeight="1">
      <c r="B91" s="150"/>
      <c r="C91" s="151"/>
      <c r="D91" s="66"/>
      <c r="E91" s="152"/>
      <c r="F91" s="153"/>
      <c r="G91" s="60"/>
      <c r="H91" s="60"/>
      <c r="I91" s="153"/>
      <c r="J91" s="154"/>
      <c r="K91" s="153"/>
      <c r="L91" s="153"/>
      <c r="M91" s="153"/>
      <c r="N91" s="153"/>
      <c r="O91" s="153"/>
      <c r="P91" s="155"/>
    </row>
    <row r="92" spans="2:16" ht="12.75" customHeight="1">
      <c r="B92" s="150"/>
      <c r="C92" s="151"/>
      <c r="D92" s="66"/>
      <c r="E92" s="152"/>
      <c r="F92" s="153"/>
      <c r="G92" s="60"/>
      <c r="H92" s="60"/>
      <c r="I92" s="153"/>
      <c r="J92" s="154"/>
      <c r="K92" s="153"/>
      <c r="L92" s="153"/>
      <c r="M92" s="153"/>
      <c r="N92" s="153"/>
      <c r="O92" s="153"/>
      <c r="P92" s="155"/>
    </row>
    <row r="93" spans="2:16" ht="16.5">
      <c r="B93" s="116"/>
      <c r="C93" s="68"/>
      <c r="D93" s="66"/>
      <c r="E93" s="76"/>
      <c r="F93" s="60"/>
      <c r="G93" s="60"/>
      <c r="H93" s="60"/>
      <c r="I93" s="60"/>
      <c r="J93" s="59"/>
      <c r="K93" s="60"/>
      <c r="L93" s="60"/>
      <c r="M93" s="60"/>
      <c r="N93" s="60"/>
      <c r="O93" s="60"/>
      <c r="P93" s="64"/>
    </row>
    <row r="94" spans="2:16" ht="16.5">
      <c r="B94" s="116"/>
      <c r="C94" s="68"/>
      <c r="D94" s="66"/>
      <c r="E94" s="76"/>
      <c r="F94" s="60"/>
      <c r="G94" s="60"/>
      <c r="H94" s="60"/>
      <c r="I94" s="60"/>
      <c r="J94" s="59"/>
      <c r="K94" s="60"/>
      <c r="L94" s="60"/>
      <c r="M94" s="60"/>
      <c r="N94" s="60"/>
      <c r="O94" s="60"/>
      <c r="P94" s="64"/>
    </row>
    <row r="95" spans="2:16" ht="16.5">
      <c r="B95" s="116"/>
      <c r="C95" s="68"/>
      <c r="D95" s="66"/>
      <c r="E95" s="76"/>
      <c r="F95" s="60"/>
      <c r="G95" s="60"/>
      <c r="H95" s="60"/>
      <c r="I95" s="60"/>
      <c r="J95" s="59"/>
      <c r="K95" s="60"/>
      <c r="L95" s="60"/>
      <c r="M95" s="60"/>
      <c r="N95" s="60"/>
      <c r="O95" s="60"/>
      <c r="P95" s="64"/>
    </row>
    <row r="96" spans="2:16" ht="16.5">
      <c r="B96" s="116"/>
      <c r="C96" s="68"/>
      <c r="D96" s="66"/>
      <c r="E96" s="76"/>
      <c r="F96" s="60"/>
      <c r="G96" s="60"/>
      <c r="H96" s="60"/>
      <c r="I96" s="60"/>
      <c r="J96" s="59"/>
      <c r="K96" s="60"/>
      <c r="L96" s="60"/>
      <c r="M96" s="60"/>
      <c r="N96" s="60"/>
      <c r="O96" s="60"/>
      <c r="P96" s="64"/>
    </row>
    <row r="97" spans="2:16" ht="16.5">
      <c r="B97" s="116"/>
      <c r="C97" s="68"/>
      <c r="D97" s="66"/>
      <c r="E97" s="76"/>
      <c r="F97" s="60"/>
      <c r="G97" s="60"/>
      <c r="H97" s="60"/>
      <c r="I97" s="60"/>
      <c r="J97" s="59"/>
      <c r="K97" s="60"/>
      <c r="L97" s="60"/>
      <c r="M97" s="60"/>
      <c r="N97" s="60"/>
      <c r="O97" s="60"/>
      <c r="P97" s="64"/>
    </row>
    <row r="98" spans="2:16" ht="16.5">
      <c r="B98" s="116"/>
      <c r="C98" s="68"/>
      <c r="D98" s="66"/>
      <c r="E98" s="76"/>
      <c r="F98" s="60"/>
      <c r="G98" s="60"/>
      <c r="H98" s="60"/>
      <c r="I98" s="60"/>
      <c r="J98" s="59"/>
      <c r="K98" s="60"/>
      <c r="L98" s="60"/>
      <c r="M98" s="60"/>
      <c r="N98" s="60"/>
      <c r="O98" s="60"/>
      <c r="P98" s="64"/>
    </row>
    <row r="99" spans="2:16" ht="16.5">
      <c r="B99" s="116"/>
      <c r="C99" s="68"/>
      <c r="D99" s="66"/>
      <c r="E99" s="76"/>
      <c r="F99" s="60"/>
      <c r="G99" s="60"/>
      <c r="H99" s="60"/>
      <c r="I99" s="60"/>
      <c r="J99" s="59"/>
      <c r="K99" s="60"/>
      <c r="L99" s="60"/>
      <c r="M99" s="60"/>
      <c r="N99" s="60"/>
      <c r="O99" s="60"/>
      <c r="P99" s="64"/>
    </row>
    <row r="100" spans="2:16" ht="16.5">
      <c r="B100" s="116"/>
      <c r="C100" s="68"/>
      <c r="D100" s="66"/>
      <c r="E100" s="76"/>
      <c r="F100" s="60"/>
      <c r="G100" s="60"/>
      <c r="H100" s="60"/>
      <c r="I100" s="60"/>
      <c r="J100" s="59"/>
      <c r="K100" s="60"/>
      <c r="L100" s="60"/>
      <c r="M100" s="60"/>
      <c r="N100" s="60"/>
      <c r="O100" s="60"/>
      <c r="P100" s="64"/>
    </row>
    <row r="101" spans="2:16" ht="16.5">
      <c r="B101" s="116"/>
      <c r="C101" s="68"/>
      <c r="D101" s="66"/>
      <c r="E101" s="76"/>
      <c r="F101" s="60"/>
      <c r="G101" s="60"/>
      <c r="H101" s="60"/>
      <c r="I101" s="60"/>
      <c r="J101" s="59"/>
      <c r="K101" s="60"/>
      <c r="L101" s="60"/>
      <c r="M101" s="60"/>
      <c r="N101" s="60"/>
      <c r="O101" s="60"/>
      <c r="P101" s="64"/>
    </row>
    <row r="102" spans="2:16" ht="16.5">
      <c r="B102" s="116"/>
      <c r="C102" s="68"/>
      <c r="D102" s="66"/>
      <c r="E102" s="76"/>
      <c r="F102" s="60"/>
      <c r="G102" s="60"/>
      <c r="H102" s="60"/>
      <c r="I102" s="60"/>
      <c r="J102" s="59"/>
      <c r="K102" s="60"/>
      <c r="L102" s="60"/>
      <c r="M102" s="60"/>
      <c r="N102" s="60"/>
      <c r="O102" s="60"/>
      <c r="P102" s="64"/>
    </row>
    <row r="103" spans="2:16" ht="16.5">
      <c r="B103" s="116"/>
      <c r="C103" s="68"/>
      <c r="D103" s="66"/>
      <c r="E103" s="76"/>
      <c r="F103" s="60"/>
      <c r="G103" s="60"/>
      <c r="H103" s="60"/>
      <c r="I103" s="60"/>
      <c r="J103" s="59"/>
      <c r="K103" s="60"/>
      <c r="L103" s="60"/>
      <c r="M103" s="60"/>
      <c r="N103" s="60"/>
      <c r="O103" s="60"/>
      <c r="P103" s="64"/>
    </row>
    <row r="104" spans="2:16" ht="16.5">
      <c r="B104" s="116"/>
      <c r="C104" s="68"/>
      <c r="D104" s="66"/>
      <c r="E104" s="76"/>
      <c r="F104" s="60"/>
      <c r="G104" s="60"/>
      <c r="H104" s="60"/>
      <c r="I104" s="60"/>
      <c r="J104" s="59"/>
      <c r="K104" s="60"/>
      <c r="L104" s="60"/>
      <c r="M104" s="60"/>
      <c r="N104" s="60"/>
      <c r="O104" s="60"/>
      <c r="P104" s="64"/>
    </row>
    <row r="105" spans="2:16" ht="16.5">
      <c r="B105" s="116"/>
      <c r="C105" s="68"/>
      <c r="D105" s="66"/>
      <c r="E105" s="76"/>
      <c r="F105" s="60"/>
      <c r="G105" s="60"/>
      <c r="H105" s="60"/>
      <c r="I105" s="60"/>
      <c r="J105" s="59"/>
      <c r="K105" s="60"/>
      <c r="L105" s="60"/>
      <c r="M105" s="60"/>
      <c r="N105" s="60"/>
      <c r="O105" s="60"/>
      <c r="P105" s="64"/>
    </row>
    <row r="106" spans="2:16" ht="16.5">
      <c r="B106" s="116"/>
      <c r="C106" s="68"/>
      <c r="D106" s="66"/>
      <c r="E106" s="76"/>
      <c r="F106" s="60"/>
      <c r="G106" s="60"/>
      <c r="H106" s="60"/>
      <c r="I106" s="60"/>
      <c r="J106" s="59"/>
      <c r="K106" s="60"/>
      <c r="L106" s="60"/>
      <c r="M106" s="60"/>
      <c r="N106" s="60"/>
      <c r="O106" s="60"/>
      <c r="P106" s="64"/>
    </row>
    <row r="107" spans="2:16" ht="16.5">
      <c r="B107" s="116"/>
      <c r="C107" s="68"/>
      <c r="D107" s="66"/>
      <c r="E107" s="76"/>
      <c r="F107" s="60"/>
      <c r="G107" s="60"/>
      <c r="H107" s="60"/>
      <c r="I107" s="60"/>
      <c r="J107" s="59"/>
      <c r="K107" s="60"/>
      <c r="L107" s="60"/>
      <c r="M107" s="60"/>
      <c r="N107" s="60"/>
      <c r="O107" s="60"/>
      <c r="P107" s="64"/>
    </row>
    <row r="108" spans="2:16" ht="16.5">
      <c r="B108" s="116"/>
      <c r="C108" s="68"/>
      <c r="D108" s="66"/>
      <c r="E108" s="76"/>
      <c r="F108" s="60"/>
      <c r="G108" s="60"/>
      <c r="H108" s="60"/>
      <c r="I108" s="60"/>
      <c r="J108" s="59"/>
      <c r="K108" s="60"/>
      <c r="L108" s="60"/>
      <c r="M108" s="60"/>
      <c r="N108" s="60"/>
      <c r="O108" s="60"/>
      <c r="P108" s="64"/>
    </row>
    <row r="109" spans="2:16" ht="16.5">
      <c r="B109" s="116"/>
      <c r="C109" s="68"/>
      <c r="D109" s="66"/>
      <c r="E109" s="76"/>
      <c r="F109" s="60"/>
      <c r="G109" s="60"/>
      <c r="H109" s="60"/>
      <c r="I109" s="60"/>
      <c r="J109" s="59"/>
      <c r="K109" s="60"/>
      <c r="L109" s="60"/>
      <c r="M109" s="60"/>
      <c r="N109" s="60"/>
      <c r="O109" s="60"/>
      <c r="P109" s="64"/>
    </row>
    <row r="110" spans="2:16" ht="16.5">
      <c r="B110" s="116"/>
      <c r="C110" s="68"/>
      <c r="D110" s="66"/>
      <c r="E110" s="76"/>
      <c r="F110" s="60"/>
      <c r="G110" s="60"/>
      <c r="H110" s="60"/>
      <c r="I110" s="60"/>
      <c r="J110" s="59"/>
      <c r="K110" s="60"/>
      <c r="L110" s="60"/>
      <c r="M110" s="60"/>
      <c r="N110" s="60"/>
      <c r="O110" s="60"/>
      <c r="P110" s="64"/>
    </row>
    <row r="111" spans="2:16" ht="50.25" customHeight="1">
      <c r="B111" s="116"/>
      <c r="C111" s="68"/>
      <c r="D111" s="66"/>
      <c r="E111" s="76"/>
      <c r="F111" s="60"/>
      <c r="G111" s="60"/>
      <c r="H111" s="60"/>
      <c r="I111" s="60"/>
      <c r="J111" s="59"/>
      <c r="K111" s="60"/>
      <c r="L111" s="60"/>
      <c r="M111" s="60"/>
      <c r="N111" s="60"/>
      <c r="O111" s="60"/>
      <c r="P111" s="64"/>
    </row>
    <row r="112" spans="2:16" ht="16.5" customHeight="1" hidden="1">
      <c r="B112" s="122"/>
      <c r="C112" s="57"/>
      <c r="D112" s="43"/>
      <c r="E112" s="45"/>
      <c r="F112" s="45"/>
      <c r="G112" s="45"/>
      <c r="H112" s="45"/>
      <c r="I112" s="45"/>
      <c r="J112" s="47"/>
      <c r="K112" s="45"/>
      <c r="L112" s="45"/>
      <c r="M112" s="45"/>
      <c r="N112" s="45"/>
      <c r="O112" s="45"/>
      <c r="P112" s="39"/>
    </row>
    <row r="113" spans="2:16" ht="16.5">
      <c r="B113" s="117"/>
      <c r="C113" s="68"/>
      <c r="D113" s="66"/>
      <c r="E113" s="60"/>
      <c r="F113" s="60"/>
      <c r="G113" s="60"/>
      <c r="H113" s="60"/>
      <c r="I113" s="60"/>
      <c r="J113" s="59"/>
      <c r="K113" s="60"/>
      <c r="L113" s="60"/>
      <c r="M113" s="60"/>
      <c r="N113" s="60"/>
      <c r="O113" s="60"/>
      <c r="P113" s="64"/>
    </row>
    <row r="114" spans="2:16" ht="16.5">
      <c r="B114" s="117"/>
      <c r="C114" s="68"/>
      <c r="D114" s="66"/>
      <c r="E114" s="76"/>
      <c r="F114" s="60"/>
      <c r="G114" s="60"/>
      <c r="H114" s="60"/>
      <c r="I114" s="60"/>
      <c r="J114" s="59"/>
      <c r="K114" s="60"/>
      <c r="L114" s="60"/>
      <c r="M114" s="60"/>
      <c r="N114" s="60"/>
      <c r="O114" s="60"/>
      <c r="P114" s="64"/>
    </row>
    <row r="115" spans="2:16" ht="16.5">
      <c r="B115" s="116"/>
      <c r="C115" s="68"/>
      <c r="D115" s="66"/>
      <c r="E115" s="60"/>
      <c r="F115" s="60"/>
      <c r="G115" s="60"/>
      <c r="H115" s="60"/>
      <c r="I115" s="60"/>
      <c r="J115" s="59"/>
      <c r="K115" s="60"/>
      <c r="L115" s="60"/>
      <c r="M115" s="60"/>
      <c r="N115" s="60"/>
      <c r="O115" s="60"/>
      <c r="P115" s="64"/>
    </row>
    <row r="116" spans="2:16" ht="16.5">
      <c r="B116" s="116"/>
      <c r="C116" s="68"/>
      <c r="D116" s="66"/>
      <c r="E116" s="76"/>
      <c r="F116" s="60"/>
      <c r="G116" s="60"/>
      <c r="H116" s="60"/>
      <c r="I116" s="60"/>
      <c r="J116" s="59"/>
      <c r="K116" s="60"/>
      <c r="L116" s="60"/>
      <c r="M116" s="60"/>
      <c r="N116" s="60"/>
      <c r="O116" s="60"/>
      <c r="P116" s="64"/>
    </row>
    <row r="117" spans="2:16" ht="16.5">
      <c r="B117" s="116"/>
      <c r="C117" s="68"/>
      <c r="D117" s="66"/>
      <c r="E117" s="60"/>
      <c r="F117" s="60"/>
      <c r="G117" s="60"/>
      <c r="H117" s="60"/>
      <c r="I117" s="60"/>
      <c r="J117" s="76"/>
      <c r="K117" s="60"/>
      <c r="L117" s="60"/>
      <c r="M117" s="60"/>
      <c r="N117" s="60"/>
      <c r="O117" s="60"/>
      <c r="P117" s="64"/>
    </row>
    <row r="118" spans="2:16" ht="16.5">
      <c r="B118" s="116"/>
      <c r="C118" s="68"/>
      <c r="D118" s="66"/>
      <c r="E118" s="60"/>
      <c r="F118" s="60"/>
      <c r="G118" s="60"/>
      <c r="H118" s="60"/>
      <c r="I118" s="60"/>
      <c r="J118" s="59"/>
      <c r="K118" s="60"/>
      <c r="L118" s="60"/>
      <c r="M118" s="60"/>
      <c r="N118" s="60"/>
      <c r="O118" s="60"/>
      <c r="P118" s="64"/>
    </row>
    <row r="119" spans="2:16" ht="16.5">
      <c r="B119" s="116"/>
      <c r="C119" s="68"/>
      <c r="D119" s="66"/>
      <c r="E119" s="60"/>
      <c r="F119" s="60"/>
      <c r="G119" s="60"/>
      <c r="H119" s="60"/>
      <c r="I119" s="60"/>
      <c r="J119" s="59"/>
      <c r="K119" s="60"/>
      <c r="L119" s="60"/>
      <c r="M119" s="60"/>
      <c r="N119" s="60"/>
      <c r="O119" s="60"/>
      <c r="P119" s="64"/>
    </row>
    <row r="120" spans="2:16" ht="16.5">
      <c r="B120" s="116"/>
      <c r="C120" s="68"/>
      <c r="D120" s="66"/>
      <c r="E120" s="60"/>
      <c r="F120" s="60"/>
      <c r="G120" s="60"/>
      <c r="H120" s="60"/>
      <c r="I120" s="60"/>
      <c r="J120" s="59"/>
      <c r="K120" s="60"/>
      <c r="L120" s="60"/>
      <c r="M120" s="60"/>
      <c r="N120" s="60"/>
      <c r="O120" s="60"/>
      <c r="P120" s="64"/>
    </row>
    <row r="121" spans="2:16" ht="16.5">
      <c r="B121" s="116"/>
      <c r="C121" s="68"/>
      <c r="D121" s="66"/>
      <c r="E121" s="60"/>
      <c r="F121" s="60"/>
      <c r="G121" s="60"/>
      <c r="H121" s="60"/>
      <c r="I121" s="60"/>
      <c r="J121" s="59"/>
      <c r="K121" s="60"/>
      <c r="L121" s="60"/>
      <c r="M121" s="60"/>
      <c r="N121" s="60"/>
      <c r="O121" s="60"/>
      <c r="P121" s="64"/>
    </row>
    <row r="122" spans="2:16" ht="16.5">
      <c r="B122" s="116"/>
      <c r="C122" s="68"/>
      <c r="D122" s="66"/>
      <c r="E122" s="76"/>
      <c r="F122" s="60"/>
      <c r="G122" s="60"/>
      <c r="H122" s="60"/>
      <c r="I122" s="60"/>
      <c r="J122" s="59"/>
      <c r="K122" s="60"/>
      <c r="L122" s="60"/>
      <c r="M122" s="60"/>
      <c r="N122" s="60"/>
      <c r="O122" s="60"/>
      <c r="P122" s="64"/>
    </row>
    <row r="123" spans="1:16" s="115" customFormat="1" ht="16.5">
      <c r="A123" s="113"/>
      <c r="B123" s="114"/>
      <c r="C123" s="70"/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</row>
    <row r="124" spans="2:16" ht="16.5">
      <c r="B124" s="116"/>
      <c r="C124" s="68"/>
      <c r="D124" s="66"/>
      <c r="E124" s="60"/>
      <c r="F124" s="60"/>
      <c r="G124" s="60"/>
      <c r="H124" s="60"/>
      <c r="I124" s="60"/>
      <c r="J124" s="59"/>
      <c r="K124" s="60"/>
      <c r="L124" s="60"/>
      <c r="M124" s="60"/>
      <c r="N124" s="60"/>
      <c r="O124" s="60"/>
      <c r="P124" s="64"/>
    </row>
    <row r="125" spans="2:16" ht="16.5">
      <c r="B125" s="116"/>
      <c r="C125" s="68"/>
      <c r="D125" s="66"/>
      <c r="E125" s="60"/>
      <c r="F125" s="60"/>
      <c r="G125" s="60"/>
      <c r="H125" s="60"/>
      <c r="I125" s="60"/>
      <c r="J125" s="59"/>
      <c r="K125" s="60"/>
      <c r="L125" s="60"/>
      <c r="M125" s="60"/>
      <c r="N125" s="60"/>
      <c r="O125" s="60"/>
      <c r="P125" s="64"/>
    </row>
    <row r="126" spans="1:16" s="115" customFormat="1" ht="16.5">
      <c r="A126" s="113"/>
      <c r="B126" s="114"/>
      <c r="C126" s="70"/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</row>
    <row r="127" spans="2:16" ht="16.5">
      <c r="B127" s="117"/>
      <c r="C127" s="62"/>
      <c r="D127" s="86"/>
      <c r="E127" s="60"/>
      <c r="F127" s="60"/>
      <c r="G127" s="60"/>
      <c r="H127" s="60"/>
      <c r="I127" s="60"/>
      <c r="J127" s="59"/>
      <c r="K127" s="60"/>
      <c r="L127" s="60"/>
      <c r="M127" s="60"/>
      <c r="N127" s="60"/>
      <c r="O127" s="60"/>
      <c r="P127" s="64"/>
    </row>
    <row r="128" spans="1:16" s="115" customFormat="1" ht="16.5">
      <c r="A128" s="113"/>
      <c r="B128" s="114"/>
      <c r="C128" s="70"/>
      <c r="D128" s="63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</row>
    <row r="129" spans="1:16" s="115" customFormat="1" ht="16.5">
      <c r="A129" s="113"/>
      <c r="B129" s="114"/>
      <c r="C129" s="70"/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</row>
    <row r="130" spans="2:16" ht="16.5">
      <c r="B130" s="116"/>
      <c r="C130" s="62"/>
      <c r="D130" s="66"/>
      <c r="E130" s="60"/>
      <c r="F130" s="60"/>
      <c r="G130" s="60"/>
      <c r="H130" s="60"/>
      <c r="I130" s="60"/>
      <c r="J130" s="59"/>
      <c r="K130" s="60"/>
      <c r="L130" s="60"/>
      <c r="M130" s="60"/>
      <c r="N130" s="60"/>
      <c r="O130" s="60"/>
      <c r="P130" s="64"/>
    </row>
    <row r="131" spans="1:16" s="115" customFormat="1" ht="16.5">
      <c r="A131" s="113"/>
      <c r="B131" s="114"/>
      <c r="C131" s="70"/>
      <c r="D131" s="63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</row>
    <row r="132" spans="2:16" ht="16.5">
      <c r="B132" s="116"/>
      <c r="C132" s="62"/>
      <c r="D132" s="66"/>
      <c r="E132" s="60"/>
      <c r="F132" s="60"/>
      <c r="G132" s="60"/>
      <c r="H132" s="60"/>
      <c r="I132" s="60"/>
      <c r="J132" s="59"/>
      <c r="K132" s="60"/>
      <c r="L132" s="60"/>
      <c r="M132" s="60"/>
      <c r="N132" s="60"/>
      <c r="O132" s="60"/>
      <c r="P132" s="64"/>
    </row>
    <row r="133" spans="2:16" ht="16.5">
      <c r="B133" s="116"/>
      <c r="C133" s="62"/>
      <c r="D133" s="66"/>
      <c r="E133" s="60"/>
      <c r="F133" s="60"/>
      <c r="G133" s="60"/>
      <c r="H133" s="60"/>
      <c r="I133" s="60"/>
      <c r="J133" s="59"/>
      <c r="K133" s="60"/>
      <c r="L133" s="60"/>
      <c r="M133" s="60"/>
      <c r="N133" s="60"/>
      <c r="O133" s="60"/>
      <c r="P133" s="64"/>
    </row>
    <row r="134" spans="2:16" ht="16.5">
      <c r="B134" s="116"/>
      <c r="C134" s="62"/>
      <c r="D134" s="66"/>
      <c r="E134" s="60"/>
      <c r="F134" s="60"/>
      <c r="G134" s="60"/>
      <c r="H134" s="60"/>
      <c r="I134" s="60"/>
      <c r="J134" s="59"/>
      <c r="K134" s="60"/>
      <c r="L134" s="60"/>
      <c r="M134" s="60"/>
      <c r="N134" s="60"/>
      <c r="O134" s="60"/>
      <c r="P134" s="64"/>
    </row>
    <row r="135" spans="2:16" ht="16.5">
      <c r="B135" s="116"/>
      <c r="C135" s="62"/>
      <c r="D135" s="66"/>
      <c r="E135" s="60"/>
      <c r="F135" s="60"/>
      <c r="G135" s="60"/>
      <c r="H135" s="60"/>
      <c r="I135" s="60"/>
      <c r="J135" s="59"/>
      <c r="K135" s="60"/>
      <c r="L135" s="60"/>
      <c r="M135" s="60"/>
      <c r="N135" s="60"/>
      <c r="O135" s="60"/>
      <c r="P135" s="64"/>
    </row>
    <row r="136" spans="2:16" ht="16.5">
      <c r="B136" s="116"/>
      <c r="C136" s="62"/>
      <c r="D136" s="66"/>
      <c r="E136" s="60"/>
      <c r="F136" s="60"/>
      <c r="G136" s="60"/>
      <c r="H136" s="60"/>
      <c r="I136" s="60"/>
      <c r="J136" s="59"/>
      <c r="K136" s="60"/>
      <c r="L136" s="60"/>
      <c r="M136" s="60"/>
      <c r="N136" s="60"/>
      <c r="O136" s="60"/>
      <c r="P136" s="64"/>
    </row>
    <row r="137" spans="2:16" ht="16.5">
      <c r="B137" s="116"/>
      <c r="C137" s="62"/>
      <c r="D137" s="66"/>
      <c r="E137" s="60"/>
      <c r="F137" s="60"/>
      <c r="G137" s="60"/>
      <c r="H137" s="60"/>
      <c r="I137" s="60"/>
      <c r="J137" s="59"/>
      <c r="K137" s="60"/>
      <c r="L137" s="60"/>
      <c r="M137" s="60"/>
      <c r="N137" s="60"/>
      <c r="O137" s="60"/>
      <c r="P137" s="64"/>
    </row>
    <row r="138" spans="1:16" s="115" customFormat="1" ht="16.5">
      <c r="A138" s="113"/>
      <c r="B138" s="114"/>
      <c r="C138" s="62"/>
      <c r="D138" s="63"/>
      <c r="E138" s="64"/>
      <c r="F138" s="64"/>
      <c r="G138" s="64"/>
      <c r="H138" s="64"/>
      <c r="I138" s="64"/>
      <c r="J138" s="59"/>
      <c r="K138" s="64"/>
      <c r="L138" s="64"/>
      <c r="M138" s="64"/>
      <c r="N138" s="64"/>
      <c r="O138" s="64"/>
      <c r="P138" s="64"/>
    </row>
    <row r="139" spans="2:16" ht="16.5">
      <c r="B139" s="116"/>
      <c r="C139" s="62"/>
      <c r="D139" s="66"/>
      <c r="E139" s="60"/>
      <c r="F139" s="60"/>
      <c r="G139" s="60"/>
      <c r="H139" s="60"/>
      <c r="I139" s="60"/>
      <c r="J139" s="59"/>
      <c r="K139" s="60"/>
      <c r="L139" s="60"/>
      <c r="M139" s="60"/>
      <c r="N139" s="60"/>
      <c r="O139" s="60"/>
      <c r="P139" s="64"/>
    </row>
    <row r="140" spans="1:16" s="115" customFormat="1" ht="16.5">
      <c r="A140" s="113"/>
      <c r="B140" s="126"/>
      <c r="C140" s="62"/>
      <c r="D140" s="63"/>
      <c r="E140" s="64"/>
      <c r="F140" s="64"/>
      <c r="G140" s="64"/>
      <c r="H140" s="64"/>
      <c r="I140" s="64"/>
      <c r="J140" s="59"/>
      <c r="K140" s="64"/>
      <c r="L140" s="64"/>
      <c r="M140" s="64"/>
      <c r="N140" s="64"/>
      <c r="O140" s="64"/>
      <c r="P140" s="64"/>
    </row>
    <row r="141" spans="2:16" ht="16.5">
      <c r="B141" s="116"/>
      <c r="C141" s="62"/>
      <c r="D141" s="75"/>
      <c r="E141" s="60"/>
      <c r="F141" s="60"/>
      <c r="G141" s="60"/>
      <c r="H141" s="60"/>
      <c r="I141" s="60"/>
      <c r="J141" s="59"/>
      <c r="K141" s="60"/>
      <c r="L141" s="60"/>
      <c r="M141" s="60"/>
      <c r="N141" s="60"/>
      <c r="O141" s="60"/>
      <c r="P141" s="64"/>
    </row>
    <row r="142" spans="1:16" s="115" customFormat="1" ht="16.5">
      <c r="A142" s="113"/>
      <c r="B142" s="114"/>
      <c r="C142" s="70"/>
      <c r="D142" s="63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</row>
    <row r="143" spans="1:16" s="115" customFormat="1" ht="16.5">
      <c r="A143" s="113"/>
      <c r="B143" s="114"/>
      <c r="C143" s="62"/>
      <c r="D143" s="63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</row>
    <row r="144" spans="2:16" ht="16.5">
      <c r="B144" s="116"/>
      <c r="C144" s="62"/>
      <c r="D144" s="66"/>
      <c r="E144" s="60"/>
      <c r="F144" s="60"/>
      <c r="G144" s="60"/>
      <c r="H144" s="60"/>
      <c r="I144" s="60"/>
      <c r="J144" s="59"/>
      <c r="K144" s="60"/>
      <c r="L144" s="60"/>
      <c r="M144" s="60"/>
      <c r="N144" s="60"/>
      <c r="O144" s="60"/>
      <c r="P144" s="64"/>
    </row>
    <row r="145" spans="1:16" s="115" customFormat="1" ht="16.5">
      <c r="A145" s="113"/>
      <c r="B145" s="114"/>
      <c r="C145" s="70"/>
      <c r="D145" s="63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</row>
    <row r="146" spans="1:16" s="115" customFormat="1" ht="16.5">
      <c r="A146" s="113"/>
      <c r="B146" s="114"/>
      <c r="C146" s="70"/>
      <c r="D146" s="63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</row>
    <row r="147" spans="2:16" ht="16.5">
      <c r="B147" s="116"/>
      <c r="C147" s="62"/>
      <c r="D147" s="66"/>
      <c r="E147" s="60"/>
      <c r="F147" s="60"/>
      <c r="G147" s="60"/>
      <c r="H147" s="60"/>
      <c r="I147" s="60"/>
      <c r="J147" s="59"/>
      <c r="K147" s="60"/>
      <c r="L147" s="60"/>
      <c r="M147" s="60"/>
      <c r="N147" s="60"/>
      <c r="O147" s="60"/>
      <c r="P147" s="64"/>
    </row>
    <row r="148" spans="2:16" ht="16.5" customHeight="1" hidden="1">
      <c r="B148" s="121"/>
      <c r="C148" s="57"/>
      <c r="D148" s="38"/>
      <c r="E148" s="45"/>
      <c r="F148" s="45"/>
      <c r="G148" s="45"/>
      <c r="H148" s="45"/>
      <c r="I148" s="45"/>
      <c r="J148" s="47"/>
      <c r="K148" s="45"/>
      <c r="L148" s="45"/>
      <c r="M148" s="45"/>
      <c r="N148" s="45"/>
      <c r="O148" s="45"/>
      <c r="P148" s="39"/>
    </row>
    <row r="149" spans="2:16" ht="16.5" customHeight="1" hidden="1">
      <c r="B149" s="122"/>
      <c r="C149" s="42"/>
      <c r="D149" s="43"/>
      <c r="E149" s="45"/>
      <c r="F149" s="45"/>
      <c r="G149" s="45"/>
      <c r="H149" s="45"/>
      <c r="I149" s="45"/>
      <c r="J149" s="47"/>
      <c r="K149" s="45"/>
      <c r="L149" s="45"/>
      <c r="M149" s="45"/>
      <c r="N149" s="45"/>
      <c r="O149" s="45"/>
      <c r="P149" s="39"/>
    </row>
    <row r="150" spans="1:16" s="115" customFormat="1" ht="16.5" customHeight="1" hidden="1">
      <c r="A150" s="113"/>
      <c r="B150" s="127"/>
      <c r="C150" s="37"/>
      <c r="D150" s="38"/>
      <c r="E150" s="39"/>
      <c r="F150" s="39"/>
      <c r="G150" s="39"/>
      <c r="H150" s="39"/>
      <c r="I150" s="39"/>
      <c r="J150" s="47"/>
      <c r="K150" s="39"/>
      <c r="L150" s="39"/>
      <c r="M150" s="39"/>
      <c r="N150" s="39"/>
      <c r="O150" s="39"/>
      <c r="P150" s="39"/>
    </row>
    <row r="151" spans="2:16" ht="16.5" customHeight="1" hidden="1">
      <c r="B151" s="122"/>
      <c r="C151" s="42"/>
      <c r="D151" s="56"/>
      <c r="E151" s="45"/>
      <c r="F151" s="45"/>
      <c r="G151" s="45"/>
      <c r="H151" s="45"/>
      <c r="I151" s="45"/>
      <c r="J151" s="47"/>
      <c r="K151" s="45"/>
      <c r="L151" s="45"/>
      <c r="M151" s="45"/>
      <c r="N151" s="45"/>
      <c r="O151" s="45"/>
      <c r="P151" s="39"/>
    </row>
    <row r="152" spans="1:16" s="115" customFormat="1" ht="16.5">
      <c r="A152" s="113"/>
      <c r="B152" s="114"/>
      <c r="C152" s="70"/>
      <c r="D152" s="63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</row>
    <row r="153" spans="1:16" s="115" customFormat="1" ht="16.5">
      <c r="A153" s="113"/>
      <c r="B153" s="114"/>
      <c r="C153" s="70"/>
      <c r="D153" s="63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</row>
    <row r="154" spans="2:16" ht="16.5">
      <c r="B154" s="116"/>
      <c r="C154" s="62"/>
      <c r="D154" s="66"/>
      <c r="E154" s="60"/>
      <c r="F154" s="60"/>
      <c r="G154" s="60"/>
      <c r="H154" s="60"/>
      <c r="I154" s="60"/>
      <c r="J154" s="59"/>
      <c r="K154" s="60"/>
      <c r="L154" s="60"/>
      <c r="M154" s="60"/>
      <c r="N154" s="60"/>
      <c r="O154" s="60"/>
      <c r="P154" s="64"/>
    </row>
    <row r="155" spans="1:16" s="115" customFormat="1" ht="16.5">
      <c r="A155" s="113"/>
      <c r="B155" s="126"/>
      <c r="C155" s="70"/>
      <c r="D155" s="128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</row>
    <row r="156" spans="2:16" ht="16.5">
      <c r="B156" s="116"/>
      <c r="C156" s="62"/>
      <c r="D156" s="129"/>
      <c r="E156" s="60"/>
      <c r="F156" s="60"/>
      <c r="G156" s="60"/>
      <c r="H156" s="60"/>
      <c r="I156" s="60"/>
      <c r="J156" s="59"/>
      <c r="K156" s="60"/>
      <c r="L156" s="60"/>
      <c r="M156" s="60"/>
      <c r="N156" s="60"/>
      <c r="O156" s="60"/>
      <c r="P156" s="64"/>
    </row>
    <row r="157" spans="1:16" s="115" customFormat="1" ht="16.5">
      <c r="A157" s="113"/>
      <c r="B157" s="114"/>
      <c r="C157" s="70"/>
      <c r="D157" s="63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</row>
    <row r="158" spans="1:16" s="115" customFormat="1" ht="16.5">
      <c r="A158" s="113"/>
      <c r="B158" s="114"/>
      <c r="C158" s="70"/>
      <c r="D158" s="63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</row>
    <row r="159" spans="2:16" ht="16.5">
      <c r="B159" s="116"/>
      <c r="C159" s="62"/>
      <c r="D159" s="66"/>
      <c r="E159" s="60"/>
      <c r="F159" s="60"/>
      <c r="G159" s="60"/>
      <c r="H159" s="60"/>
      <c r="I159" s="60"/>
      <c r="J159" s="59"/>
      <c r="K159" s="60"/>
      <c r="L159" s="60"/>
      <c r="M159" s="60"/>
      <c r="N159" s="60"/>
      <c r="O159" s="60"/>
      <c r="P159" s="64"/>
    </row>
    <row r="160" spans="2:16" ht="16.5">
      <c r="B160" s="114"/>
      <c r="C160" s="68"/>
      <c r="D160" s="6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64"/>
    </row>
    <row r="161" spans="1:16" s="115" customFormat="1" ht="16.5">
      <c r="A161" s="113"/>
      <c r="B161" s="156"/>
      <c r="C161" s="157"/>
      <c r="D161" s="83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</row>
    <row r="162" spans="1:16" s="131" customFormat="1" ht="16.5">
      <c r="A162" s="130"/>
      <c r="B162" s="156"/>
      <c r="C162" s="157"/>
      <c r="D162" s="84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 ht="16.5">
      <c r="B163" s="156"/>
      <c r="C163" s="157"/>
      <c r="D163" s="85"/>
      <c r="E163" s="60"/>
      <c r="F163" s="60"/>
      <c r="G163" s="60"/>
      <c r="H163" s="60"/>
      <c r="I163" s="60"/>
      <c r="J163" s="59"/>
      <c r="K163" s="60"/>
      <c r="L163" s="60"/>
      <c r="M163" s="60"/>
      <c r="N163" s="60"/>
      <c r="O163" s="60"/>
      <c r="P163" s="64"/>
    </row>
    <row r="164" spans="2:16" ht="16.5">
      <c r="B164" s="156"/>
      <c r="C164" s="157"/>
      <c r="D164" s="85"/>
      <c r="E164" s="60"/>
      <c r="F164" s="60"/>
      <c r="G164" s="60"/>
      <c r="H164" s="60"/>
      <c r="I164" s="60"/>
      <c r="J164" s="59"/>
      <c r="K164" s="60"/>
      <c r="L164" s="60"/>
      <c r="M164" s="60"/>
      <c r="N164" s="60"/>
      <c r="O164" s="60"/>
      <c r="P164" s="64"/>
    </row>
    <row r="165" spans="2:16" ht="16.5">
      <c r="B165" s="156"/>
      <c r="C165" s="157"/>
      <c r="D165" s="85"/>
      <c r="E165" s="60"/>
      <c r="F165" s="60"/>
      <c r="G165" s="60"/>
      <c r="H165" s="60"/>
      <c r="I165" s="60"/>
      <c r="J165" s="59"/>
      <c r="K165" s="60"/>
      <c r="L165" s="60"/>
      <c r="M165" s="60"/>
      <c r="N165" s="60"/>
      <c r="O165" s="60"/>
      <c r="P165" s="64"/>
    </row>
    <row r="166" spans="1:16" s="131" customFormat="1" ht="16.5">
      <c r="A166" s="130"/>
      <c r="B166" s="156"/>
      <c r="C166" s="157"/>
      <c r="D166" s="84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64"/>
    </row>
    <row r="167" spans="2:16" ht="16.5">
      <c r="B167" s="156"/>
      <c r="C167" s="157"/>
      <c r="D167" s="85"/>
      <c r="E167" s="60"/>
      <c r="F167" s="60"/>
      <c r="G167" s="60"/>
      <c r="H167" s="60"/>
      <c r="I167" s="60"/>
      <c r="J167" s="59"/>
      <c r="K167" s="60"/>
      <c r="L167" s="60"/>
      <c r="M167" s="60"/>
      <c r="N167" s="60"/>
      <c r="O167" s="60"/>
      <c r="P167" s="64"/>
    </row>
    <row r="168" spans="2:16" ht="16.5">
      <c r="B168" s="156"/>
      <c r="C168" s="157"/>
      <c r="D168" s="85"/>
      <c r="E168" s="60"/>
      <c r="F168" s="60"/>
      <c r="G168" s="60"/>
      <c r="H168" s="60"/>
      <c r="I168" s="60"/>
      <c r="J168" s="59"/>
      <c r="K168" s="60"/>
      <c r="L168" s="60"/>
      <c r="M168" s="60"/>
      <c r="N168" s="60"/>
      <c r="O168" s="60"/>
      <c r="P168" s="64"/>
    </row>
    <row r="169" spans="2:16" ht="16.5">
      <c r="B169" s="156"/>
      <c r="C169" s="157"/>
      <c r="D169" s="85"/>
      <c r="E169" s="60"/>
      <c r="F169" s="60"/>
      <c r="G169" s="60"/>
      <c r="H169" s="60"/>
      <c r="I169" s="60"/>
      <c r="J169" s="59"/>
      <c r="K169" s="60"/>
      <c r="L169" s="60"/>
      <c r="M169" s="60"/>
      <c r="N169" s="60"/>
      <c r="O169" s="60"/>
      <c r="P169" s="64"/>
    </row>
    <row r="170" spans="1:16" s="115" customFormat="1" ht="16.5">
      <c r="A170" s="113"/>
      <c r="B170" s="114"/>
      <c r="C170" s="70"/>
      <c r="D170" s="63"/>
      <c r="E170" s="64"/>
      <c r="F170" s="64"/>
      <c r="G170" s="64"/>
      <c r="H170" s="64"/>
      <c r="I170" s="64"/>
      <c r="J170" s="59"/>
      <c r="K170" s="64"/>
      <c r="L170" s="64"/>
      <c r="M170" s="64"/>
      <c r="N170" s="64"/>
      <c r="O170" s="64"/>
      <c r="P170" s="64"/>
    </row>
    <row r="171" spans="1:16" s="115" customFormat="1" ht="16.5">
      <c r="A171" s="113"/>
      <c r="B171" s="114"/>
      <c r="C171" s="70"/>
      <c r="D171" s="63"/>
      <c r="E171" s="64"/>
      <c r="F171" s="64"/>
      <c r="G171" s="64"/>
      <c r="H171" s="64"/>
      <c r="I171" s="64"/>
      <c r="J171" s="59"/>
      <c r="K171" s="64"/>
      <c r="L171" s="64"/>
      <c r="M171" s="64"/>
      <c r="N171" s="64"/>
      <c r="O171" s="64"/>
      <c r="P171" s="64"/>
    </row>
    <row r="172" spans="2:16" ht="16.5">
      <c r="B172" s="132"/>
      <c r="C172" s="62"/>
      <c r="D172" s="133"/>
      <c r="E172" s="60"/>
      <c r="F172" s="60"/>
      <c r="G172" s="60"/>
      <c r="H172" s="60"/>
      <c r="I172" s="60"/>
      <c r="J172" s="59"/>
      <c r="K172" s="60"/>
      <c r="L172" s="60"/>
      <c r="M172" s="60"/>
      <c r="N172" s="60"/>
      <c r="O172" s="60"/>
      <c r="P172" s="64"/>
    </row>
    <row r="173" spans="2:16" ht="16.5" customHeight="1" hidden="1">
      <c r="B173" s="134"/>
      <c r="C173" s="57"/>
      <c r="D173" s="135"/>
      <c r="E173" s="45"/>
      <c r="F173" s="45"/>
      <c r="G173" s="45"/>
      <c r="H173" s="45"/>
      <c r="I173" s="45"/>
      <c r="J173" s="47"/>
      <c r="K173" s="45"/>
      <c r="L173" s="45"/>
      <c r="M173" s="45"/>
      <c r="N173" s="45"/>
      <c r="O173" s="45"/>
      <c r="P173" s="39"/>
    </row>
    <row r="174" spans="2:16" ht="38.25" customHeight="1">
      <c r="B174" s="132"/>
      <c r="C174" s="68"/>
      <c r="D174" s="133"/>
      <c r="E174" s="60"/>
      <c r="F174" s="60"/>
      <c r="G174" s="60"/>
      <c r="H174" s="60"/>
      <c r="I174" s="60"/>
      <c r="J174" s="59"/>
      <c r="K174" s="60"/>
      <c r="L174" s="60"/>
      <c r="M174" s="60"/>
      <c r="N174" s="60"/>
      <c r="O174" s="60"/>
      <c r="P174" s="64"/>
    </row>
    <row r="175" spans="1:16" s="115" customFormat="1" ht="16.5">
      <c r="A175" s="113"/>
      <c r="B175" s="136"/>
      <c r="C175" s="70"/>
      <c r="D175" s="137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1:16" s="115" customFormat="1" ht="16.5">
      <c r="A176" s="113"/>
      <c r="B176" s="136"/>
      <c r="C176" s="70"/>
      <c r="D176" s="137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64"/>
    </row>
    <row r="177" spans="1:16" s="115" customFormat="1" ht="16.5">
      <c r="A177" s="113"/>
      <c r="B177" s="136"/>
      <c r="C177" s="70"/>
      <c r="D177" s="137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64"/>
    </row>
    <row r="178" spans="2:16" ht="16.5">
      <c r="B178" s="76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</row>
    <row r="180" spans="5:16" ht="16.5"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5:16" ht="16.5"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5:16" ht="16.5"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5:16" ht="16.5"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5:16" ht="16.5"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5:16" ht="16.5"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7" spans="5:16" ht="16.5"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5:16" ht="16.5"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4:16" ht="16.5">
      <c r="D189" s="139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4:16" ht="16.5">
      <c r="D190" s="139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4:16" ht="16.5">
      <c r="D191" s="139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4:16" ht="16.5">
      <c r="D192" s="139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  <row r="193" spans="5:16" ht="16.5"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5:16" ht="16.5"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5:16" ht="16.5"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5:16" ht="16.5"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</row>
    <row r="197" spans="5:16" ht="16.5"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</row>
    <row r="198" spans="5:16" ht="16.5"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5:16" ht="16.5"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</row>
    <row r="200" spans="5:16" ht="16.5"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</row>
    <row r="201" spans="5:16" ht="16.5"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</row>
    <row r="202" spans="5:16" ht="16.5"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</row>
    <row r="203" spans="5:16" ht="16.5"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</row>
    <row r="204" spans="5:16" ht="16.5"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5:16" ht="16.5"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</row>
    <row r="206" spans="5:16" ht="16.5"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5:16" ht="16.5"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5:16" ht="16.5"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</row>
    <row r="209" spans="5:16" ht="16.5"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5:16" ht="16.5"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</row>
    <row r="211" spans="5:16" ht="16.5"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5:16" ht="16.5"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</row>
    <row r="213" spans="5:16" ht="16.5"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5:16" ht="16.5"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</row>
    <row r="215" spans="5:16" ht="16.5"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5:16" ht="16.5"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5:16" ht="16.5"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</row>
    <row r="218" spans="5:16" ht="16.5"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</row>
    <row r="219" spans="5:16" ht="16.5"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5:16" ht="16.5"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5:16" ht="16.5"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5:16" ht="16.5"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5:16" ht="16.5"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5:16" ht="16.5"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5:16" ht="16.5"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5:16" ht="16.5"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5:16" ht="16.5"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5:16" ht="16.5"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5:16" ht="16.5"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5:16" ht="16.5"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5:16" ht="16.5"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5:16" ht="16.5"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5:16" ht="16.5"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5:16" ht="16.5"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5:16" ht="16.5"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5:16" ht="16.5"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5:16" ht="16.5"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5:16" ht="16.5"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5:16" ht="16.5"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5:16" ht="16.5"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5:16" ht="16.5"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5:16" ht="16.5"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5:16" ht="16.5"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5:16" ht="16.5"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5:16" ht="16.5"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5:16" ht="16.5"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5:16" ht="16.5"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5:16" ht="16.5"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5:16" ht="16.5"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5:16" ht="16.5"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5:16" ht="16.5"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5:16" ht="16.5"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</row>
    <row r="253" spans="5:16" ht="16.5"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5:16" ht="16.5"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5:16" ht="16.5"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5:16" ht="16.5"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5:16" ht="16.5"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5:16" ht="16.5"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5:16" ht="16.5"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5:16" ht="16.5"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</row>
    <row r="261" spans="5:16" ht="16.5"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</row>
    <row r="262" spans="5:16" ht="16.5"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</row>
    <row r="263" spans="5:16" ht="16.5"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</row>
  </sheetData>
  <sheetProtection/>
  <printOptions horizontalCentered="1"/>
  <pageMargins left="0.3937007874015748" right="0.3937007874015748" top="0.22" bottom="0.5905511811023623" header="0.21" footer="0.31496062992125984"/>
  <pageSetup fitToHeight="0" horizontalDpi="300" verticalDpi="300" orientation="landscape" paperSize="9" scale="64" r:id="rId1"/>
  <headerFooter alignWithMargins="0">
    <oddFooter>&amp;R&amp;P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selection activeCell="K15" sqref="K15"/>
    </sheetView>
  </sheetViews>
  <sheetFormatPr defaultColWidth="9.33203125" defaultRowHeight="12.75"/>
  <sheetData>
    <row r="2" spans="1:15" ht="15.75">
      <c r="A2" s="163"/>
      <c r="B2" s="163" t="s">
        <v>151</v>
      </c>
      <c r="C2" s="163"/>
      <c r="D2" s="163"/>
      <c r="E2" s="163"/>
      <c r="F2" s="163"/>
      <c r="G2" s="163"/>
      <c r="J2" s="163" t="s">
        <v>147</v>
      </c>
      <c r="K2" s="163"/>
      <c r="L2" s="163"/>
      <c r="M2" s="163"/>
      <c r="N2" s="163"/>
      <c r="O2" s="163"/>
    </row>
    <row r="3" spans="1:15" ht="16.5">
      <c r="A3" s="163"/>
      <c r="B3" s="163"/>
      <c r="D3" s="164" t="s">
        <v>146</v>
      </c>
      <c r="E3" s="163"/>
      <c r="F3" s="163"/>
      <c r="G3" s="163"/>
      <c r="J3" s="163"/>
      <c r="K3" s="163"/>
      <c r="L3" s="163"/>
      <c r="M3" s="163"/>
      <c r="N3" s="163"/>
      <c r="O3" s="163"/>
    </row>
    <row r="4" spans="1:15" ht="15.75">
      <c r="A4" s="163"/>
      <c r="B4" s="163"/>
      <c r="C4" s="163">
        <v>2210</v>
      </c>
      <c r="D4" s="163" t="s">
        <v>127</v>
      </c>
      <c r="E4" s="163"/>
      <c r="F4" s="163"/>
      <c r="G4" s="163"/>
      <c r="J4" s="163"/>
      <c r="K4" s="163" t="s">
        <v>148</v>
      </c>
      <c r="L4" s="163"/>
      <c r="M4" s="163"/>
      <c r="N4" s="163"/>
      <c r="O4" s="163"/>
    </row>
    <row r="5" spans="1:15" ht="16.5">
      <c r="A5" s="163"/>
      <c r="B5" s="163" t="s">
        <v>152</v>
      </c>
      <c r="C5" s="163"/>
      <c r="D5" s="163"/>
      <c r="E5" s="163"/>
      <c r="F5" s="163"/>
      <c r="G5" s="163"/>
      <c r="J5" s="163" t="s">
        <v>150</v>
      </c>
      <c r="K5" s="163"/>
      <c r="L5" s="163"/>
      <c r="M5" s="163"/>
      <c r="N5" s="164" t="s">
        <v>149</v>
      </c>
      <c r="O5" s="163"/>
    </row>
    <row r="6" spans="1:15" ht="15.75">
      <c r="A6" s="163"/>
      <c r="B6" s="163" t="s">
        <v>129</v>
      </c>
      <c r="C6" s="163"/>
      <c r="D6" s="163"/>
      <c r="E6" s="163"/>
      <c r="F6" s="163"/>
      <c r="G6" s="163"/>
      <c r="J6" s="163"/>
      <c r="K6" s="163"/>
      <c r="L6" s="163"/>
      <c r="M6" s="163"/>
      <c r="N6" s="163"/>
      <c r="O6" s="163"/>
    </row>
    <row r="7" spans="1:15" ht="16.5">
      <c r="A7" s="163"/>
      <c r="B7" s="163" t="s">
        <v>128</v>
      </c>
      <c r="C7" s="163"/>
      <c r="D7" s="163"/>
      <c r="E7" s="163"/>
      <c r="F7" s="163"/>
      <c r="G7" s="163"/>
      <c r="J7" s="163"/>
      <c r="K7" s="164" t="s">
        <v>146</v>
      </c>
      <c r="L7" s="163"/>
      <c r="M7" s="163"/>
      <c r="N7" s="163"/>
      <c r="O7" s="163"/>
    </row>
    <row r="8" spans="1:15" ht="15.75">
      <c r="A8" s="163"/>
      <c r="B8" s="163"/>
      <c r="C8" s="163"/>
      <c r="D8" s="163"/>
      <c r="E8" s="163"/>
      <c r="F8" s="163"/>
      <c r="G8" s="163"/>
      <c r="J8" s="163" t="s">
        <v>143</v>
      </c>
      <c r="K8" s="163"/>
      <c r="L8" s="163"/>
      <c r="M8" s="163"/>
      <c r="N8" s="163"/>
      <c r="O8" s="163"/>
    </row>
    <row r="9" spans="1:15" ht="15.75">
      <c r="A9" s="163"/>
      <c r="B9" s="163"/>
      <c r="C9" s="163" t="s">
        <v>130</v>
      </c>
      <c r="D9" s="163"/>
      <c r="E9" s="163"/>
      <c r="F9" s="163"/>
      <c r="G9" s="163"/>
      <c r="J9" s="163" t="s">
        <v>144</v>
      </c>
      <c r="K9" s="163"/>
      <c r="L9" s="163"/>
      <c r="M9" s="163"/>
      <c r="N9" s="163"/>
      <c r="O9" s="163"/>
    </row>
    <row r="10" spans="1:15" ht="15.75">
      <c r="A10" s="163"/>
      <c r="B10" s="163"/>
      <c r="C10" s="163" t="s">
        <v>135</v>
      </c>
      <c r="D10" s="163"/>
      <c r="E10" s="163"/>
      <c r="F10" s="163"/>
      <c r="G10" s="163"/>
      <c r="J10" s="163" t="s">
        <v>145</v>
      </c>
      <c r="K10" s="163"/>
      <c r="L10" s="163"/>
      <c r="M10" s="163"/>
      <c r="N10" s="163"/>
      <c r="O10" s="163"/>
    </row>
    <row r="11" spans="1:7" ht="15.75">
      <c r="A11" s="163"/>
      <c r="B11" s="163"/>
      <c r="C11" s="163"/>
      <c r="D11" s="163"/>
      <c r="E11" s="163"/>
      <c r="F11" s="163"/>
      <c r="G11" s="163"/>
    </row>
    <row r="12" spans="1:7" ht="15.75">
      <c r="A12" s="163"/>
      <c r="B12" s="163"/>
      <c r="C12" s="163" t="s">
        <v>131</v>
      </c>
      <c r="D12" s="163"/>
      <c r="E12" s="163"/>
      <c r="F12" s="163"/>
      <c r="G12" s="163"/>
    </row>
    <row r="13" spans="1:7" ht="15.75">
      <c r="A13" s="163"/>
      <c r="B13" s="163" t="s">
        <v>141</v>
      </c>
      <c r="C13" s="163"/>
      <c r="D13" s="163"/>
      <c r="E13" s="163"/>
      <c r="F13" s="163"/>
      <c r="G13" s="163"/>
    </row>
    <row r="14" spans="1:7" ht="15.75">
      <c r="A14" s="163"/>
      <c r="B14" s="163" t="s">
        <v>142</v>
      </c>
      <c r="C14" s="163"/>
      <c r="D14" s="163"/>
      <c r="E14" s="163"/>
      <c r="F14" s="163"/>
      <c r="G14" s="163"/>
    </row>
    <row r="15" spans="1:7" ht="15.75">
      <c r="A15" s="163"/>
      <c r="B15" s="163" t="s">
        <v>133</v>
      </c>
      <c r="C15" s="163"/>
      <c r="D15" s="163"/>
      <c r="E15" s="163" t="s">
        <v>137</v>
      </c>
      <c r="F15" s="163"/>
      <c r="G15" s="163"/>
    </row>
    <row r="16" spans="1:7" ht="15.75">
      <c r="A16" s="163"/>
      <c r="B16" s="163"/>
      <c r="C16" s="163"/>
      <c r="D16" s="163"/>
      <c r="E16" s="163"/>
      <c r="F16" s="163"/>
      <c r="G16" s="163"/>
    </row>
    <row r="17" spans="1:7" ht="15.75">
      <c r="A17" s="163"/>
      <c r="B17" s="163" t="s">
        <v>132</v>
      </c>
      <c r="C17" s="163"/>
      <c r="D17" s="163"/>
      <c r="E17" s="163"/>
      <c r="F17" s="163" t="s">
        <v>136</v>
      </c>
      <c r="G17" s="163"/>
    </row>
    <row r="18" spans="1:7" ht="15.75">
      <c r="A18" s="163"/>
      <c r="B18" s="163" t="s">
        <v>134</v>
      </c>
      <c r="C18" s="163"/>
      <c r="D18" s="163"/>
      <c r="E18" s="163"/>
      <c r="F18" s="163"/>
      <c r="G18" s="163"/>
    </row>
    <row r="19" spans="1:7" ht="15.75">
      <c r="A19" s="163"/>
      <c r="B19" s="163"/>
      <c r="C19" s="163"/>
      <c r="D19" s="163"/>
      <c r="E19" s="163"/>
      <c r="F19" s="163"/>
      <c r="G19" s="163"/>
    </row>
    <row r="20" spans="1:7" ht="15.75">
      <c r="A20" s="163"/>
      <c r="B20" s="163" t="s">
        <v>138</v>
      </c>
      <c r="C20" s="163"/>
      <c r="D20" s="163"/>
      <c r="E20" s="163" t="s">
        <v>140</v>
      </c>
      <c r="F20" s="163"/>
      <c r="G20" s="163"/>
    </row>
    <row r="21" spans="1:7" ht="15.75">
      <c r="A21" s="163"/>
      <c r="B21" s="163" t="s">
        <v>139</v>
      </c>
      <c r="C21" s="163"/>
      <c r="D21" s="163"/>
      <c r="E21" s="163"/>
      <c r="F21" s="163"/>
      <c r="G21" s="163"/>
    </row>
    <row r="22" spans="1:7" ht="15.75">
      <c r="A22" s="163"/>
      <c r="B22" s="163"/>
      <c r="C22" s="163"/>
      <c r="D22" s="163"/>
      <c r="E22" s="163"/>
      <c r="F22" s="163"/>
      <c r="G22" s="163"/>
    </row>
    <row r="23" ht="15.75">
      <c r="A23" s="163"/>
    </row>
    <row r="24" ht="15.75">
      <c r="A24" s="163"/>
    </row>
    <row r="25" ht="15.75">
      <c r="A25" s="163"/>
    </row>
    <row r="26" ht="15.75">
      <c r="A26" s="163"/>
    </row>
    <row r="27" ht="15.75">
      <c r="A27" s="163"/>
    </row>
    <row r="28" ht="15.75">
      <c r="A28" s="163"/>
    </row>
    <row r="29" ht="15.75">
      <c r="A29" s="163"/>
    </row>
    <row r="30" ht="15.75">
      <c r="A30" s="163"/>
    </row>
    <row r="31" ht="15.75">
      <c r="A31" s="163"/>
    </row>
    <row r="32" spans="1:7" ht="15.75">
      <c r="A32" s="163"/>
      <c r="B32" s="163"/>
      <c r="C32" s="163"/>
      <c r="D32" s="163"/>
      <c r="E32" s="163"/>
      <c r="F32" s="163"/>
      <c r="G32" s="163"/>
    </row>
    <row r="33" spans="1:7" ht="15.75">
      <c r="A33" s="163"/>
      <c r="B33" s="163"/>
      <c r="C33" s="163"/>
      <c r="D33" s="163"/>
      <c r="E33" s="163"/>
      <c r="F33" s="163"/>
      <c r="G33" s="16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2017-10-06T09:00:04Z</cp:lastPrinted>
  <dcterms:created xsi:type="dcterms:W3CDTF">2014-01-17T10:52:16Z</dcterms:created>
  <dcterms:modified xsi:type="dcterms:W3CDTF">2017-10-06T09:00:48Z</dcterms:modified>
  <cp:category/>
  <cp:version/>
  <cp:contentType/>
  <cp:contentStatus/>
</cp:coreProperties>
</file>