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<sst xmlns="http://schemas.openxmlformats.org/spreadsheetml/2006/main" count="48" uniqueCount="48">
  <si>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Коди</t>
  </si>
  <si>
    <t>За ЄДРПОУ</t>
  </si>
  <si>
    <t>Орган управління Міська рада</t>
  </si>
  <si>
    <t>За СПОДУ</t>
  </si>
  <si>
    <t>Вид економічної діяльності теплоенергія вироблена та відпущена</t>
  </si>
  <si>
    <t>За КВЕД</t>
  </si>
  <si>
    <t>Одиниця виміру: тис. грн.</t>
  </si>
  <si>
    <t>Телефон  (05549)7-07-65</t>
  </si>
  <si>
    <t>Звіт про виконання фінансового плану підприємства</t>
  </si>
  <si>
    <t>Показники</t>
  </si>
  <si>
    <t>1. Доходи:</t>
  </si>
  <si>
    <t>Дохід (виручка) від реалізації продукції (товарів, робіт, послуг)</t>
  </si>
  <si>
    <t>Податок на додану вартість</t>
  </si>
  <si>
    <t>Чистий дохід (виручка)</t>
  </si>
  <si>
    <t>Інші операційні доходи</t>
  </si>
  <si>
    <t>Інші доходи</t>
  </si>
  <si>
    <t>Усього доходів</t>
  </si>
  <si>
    <t>2.Витрати:</t>
  </si>
  <si>
    <t>Собівартість реалізованої продукції (товарів, робіт, послуг)</t>
  </si>
  <si>
    <t>Адміністративні витрати</t>
  </si>
  <si>
    <t>Витрати на збут</t>
  </si>
  <si>
    <t>Інші операційні витрати</t>
  </si>
  <si>
    <t>Інші витрати</t>
  </si>
  <si>
    <t>Усього витрат</t>
  </si>
  <si>
    <t>3. Фінансовий результат:</t>
  </si>
  <si>
    <t>Валовий прибуток 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</si>
  <si>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</si>
  <si>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</si>
  <si>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Чистий прибуток (збиток)</t>
  </si>
  <si>
    <t>4. Додаткова інформація:</t>
  </si>
  <si>
    <t>Чисельність працівників</t>
  </si>
  <si>
    <t>в тому числі керівництва і ІТП</t>
  </si>
  <si>
    <t>Податкова заборгованість</t>
  </si>
  <si>
    <t>Керівник</t>
  </si>
  <si>
    <t>Факт минулого року</t>
  </si>
  <si>
    <t>План поточного року</t>
  </si>
  <si>
    <t>Факт у звітному періоді</t>
  </si>
  <si>
    <t>Відхилення (+,-)</t>
  </si>
  <si>
    <t>Виконання (%)</t>
  </si>
  <si>
    <t>Середньомісячна заробітна плата 1 працюючого</t>
  </si>
  <si>
    <t>Підприємство КП «Теплові мережі міста Нова Каховка»</t>
  </si>
  <si>
    <r>
      <t>Директор  КП  «ТМмНК »                                                                        І.І.Дем</t>
    </r>
    <r>
      <rPr>
        <sz val="12"/>
        <rFont val="Arial Cyr"/>
        <family val="0"/>
      </rPr>
      <t>'</t>
    </r>
    <r>
      <rPr>
        <sz val="12"/>
        <rFont val="Times New Roman"/>
        <family val="1"/>
      </rPr>
      <t>яненко</t>
    </r>
  </si>
  <si>
    <r>
      <t>Прізвище та ініціали керівника Дем</t>
    </r>
    <r>
      <rPr>
        <sz val="9"/>
        <rFont val="Arial Cyr"/>
        <family val="0"/>
      </rPr>
      <t>'</t>
    </r>
    <r>
      <rPr>
        <sz val="9"/>
        <rFont val="Times New Roman"/>
        <family val="1"/>
      </rPr>
      <t>яненко І.І.</t>
    </r>
  </si>
  <si>
    <t>Місцезнаходження 74900, Херсонська область, місто Нова Каховка, вулиця Дружби, 60А</t>
  </si>
  <si>
    <t>за    І півріччя 2019 року</t>
  </si>
  <si>
    <t>Додаток</t>
  </si>
  <si>
    <t>до рішення виконкому</t>
  </si>
  <si>
    <r>
      <t>24.09.2019</t>
    </r>
    <r>
      <rPr>
        <sz val="12"/>
        <rFont val="Times New Roman"/>
        <family val="1"/>
      </rPr>
      <t xml:space="preserve"> № </t>
    </r>
    <r>
      <rPr>
        <i/>
        <u val="single"/>
        <sz val="12"/>
        <rFont val="Times New Roman"/>
        <family val="1"/>
      </rPr>
      <t>333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</si>
</sst>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</numFmts>
  <fonts count="3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right" wrapText="1"/>
    </xf>
    <xf numFmtId="0" fontId="9" fillId="0" borderId="13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top" wrapText="1"/>
    </xf>
    <xf numFmtId="0" fontId="8" fillId="0" borderId="16" xfId="0" applyFont="1" applyBorder="1" applyAlignment="1">
      <alignment horizontal="right" wrapText="1"/>
    </xf>
    <xf numFmtId="192" fontId="8" fillId="0" borderId="11" xfId="0" applyNumberFormat="1" applyFont="1" applyBorder="1" applyAlignment="1">
      <alignment horizontal="right" wrapText="1"/>
    </xf>
    <xf numFmtId="193" fontId="8" fillId="0" borderId="11" xfId="0" applyNumberFormat="1" applyFont="1" applyBorder="1" applyAlignment="1">
      <alignment horizontal="right" wrapText="1"/>
    </xf>
    <xf numFmtId="193" fontId="8" fillId="0" borderId="14" xfId="0" applyNumberFormat="1" applyFont="1" applyBorder="1" applyAlignment="1">
      <alignment horizontal="right" wrapText="1"/>
    </xf>
    <xf numFmtId="193" fontId="8" fillId="0" borderId="18" xfId="0" applyNumberFormat="1" applyFont="1" applyBorder="1" applyAlignment="1">
      <alignment horizontal="right" wrapText="1"/>
    </xf>
    <xf numFmtId="193" fontId="8" fillId="0" borderId="11" xfId="0" applyNumberFormat="1" applyFont="1" applyBorder="1" applyAlignment="1" quotePrefix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wrapText="1"/>
    </xf>
    <xf numFmtId="0" fontId="8" fillId="0" borderId="16" xfId="0" applyFont="1" applyFill="1" applyBorder="1" applyAlignment="1">
      <alignment horizontal="right" wrapText="1"/>
    </xf>
    <xf numFmtId="193" fontId="0" fillId="0" borderId="0" xfId="0" applyNumberFormat="1" applyAlignment="1">
      <alignment/>
    </xf>
    <xf numFmtId="193" fontId="8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9" fillId="0" borderId="25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27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pane ySplit="5290" topLeftCell="BM51" activePane="topLeft" state="split"/>
      <selection pane="topLeft" activeCell="G5" sqref="G5"/>
      <selection pane="bottomLeft" activeCell="A17" sqref="A17:F77"/>
    </sheetView>
  </sheetViews>
  <sheetFormatPr defaultColWidth="9.140625" defaultRowHeight="12.75"/>
  <cols>
    <col min="1" max="1" width="31.00390625" style="0" customWidth="1"/>
    <col min="2" max="2" width="11.140625" style="0" customWidth="1"/>
    <col min="3" max="3" width="10.421875" style="0" customWidth="1"/>
    <col min="4" max="4" width="11.57421875" style="0" customWidth="1"/>
    <col min="5" max="5" width="11.8515625" style="0" customWidth="1"/>
    <col min="6" max="6" width="12.8515625" style="0" customWidth="1"/>
  </cols>
  <sheetData>
    <row r="1" spans="4:6" ht="15">
      <c r="D1" s="30" t="s">
        <v>45</v>
      </c>
      <c r="E1" s="30"/>
      <c r="F1" s="30"/>
    </row>
    <row r="2" spans="5:6" ht="15">
      <c r="E2" s="1" t="s">
        <v>46</v>
      </c>
      <c r="F2" s="1"/>
    </row>
    <row r="3" spans="5:6" ht="21.75" customHeight="1">
      <c r="E3" s="51" t="s">
        <v>47</v>
      </c>
      <c r="F3" s="1"/>
    </row>
    <row r="4" ht="12.75" thickBot="1"/>
    <row r="5" spans="1:6" ht="12.75" thickBot="1">
      <c r="A5" s="31"/>
      <c r="B5" s="32"/>
      <c r="C5" s="32"/>
      <c r="D5" s="33"/>
      <c r="E5" s="12"/>
      <c r="F5" s="2" t="s">
        <v>0</v>
      </c>
    </row>
    <row r="6" spans="1:6" ht="12" customHeight="1" thickBot="1">
      <c r="A6" s="34" t="s">
        <v>40</v>
      </c>
      <c r="B6" s="35"/>
      <c r="C6" s="35"/>
      <c r="D6" s="36"/>
      <c r="E6" s="3" t="s">
        <v>1</v>
      </c>
      <c r="F6" s="3">
        <v>39142081</v>
      </c>
    </row>
    <row r="7" spans="1:6" ht="12.75" thickBot="1">
      <c r="A7" s="37" t="s">
        <v>2</v>
      </c>
      <c r="B7" s="38"/>
      <c r="C7" s="38"/>
      <c r="D7" s="39"/>
      <c r="E7" s="3" t="s">
        <v>3</v>
      </c>
      <c r="F7" s="3">
        <v>32</v>
      </c>
    </row>
    <row r="8" spans="1:6" ht="12.75" thickBot="1">
      <c r="A8" s="40" t="s">
        <v>4</v>
      </c>
      <c r="B8" s="41"/>
      <c r="C8" s="41"/>
      <c r="D8" s="42"/>
      <c r="E8" s="13" t="s">
        <v>5</v>
      </c>
      <c r="F8" s="13">
        <v>35.3</v>
      </c>
    </row>
    <row r="9" spans="1:6" ht="12.75" thickBot="1">
      <c r="A9" s="37" t="s">
        <v>6</v>
      </c>
      <c r="B9" s="38"/>
      <c r="C9" s="38"/>
      <c r="D9" s="38"/>
      <c r="E9" s="38"/>
      <c r="F9" s="39"/>
    </row>
    <row r="10" spans="1:6" ht="12.75" thickBot="1">
      <c r="A10" s="37" t="s">
        <v>43</v>
      </c>
      <c r="B10" s="38"/>
      <c r="C10" s="38"/>
      <c r="D10" s="38"/>
      <c r="E10" s="38"/>
      <c r="F10" s="39"/>
    </row>
    <row r="11" spans="1:6" ht="12.75" thickBot="1">
      <c r="A11" s="37" t="s">
        <v>7</v>
      </c>
      <c r="B11" s="38"/>
      <c r="C11" s="38"/>
      <c r="D11" s="38"/>
      <c r="E11" s="38"/>
      <c r="F11" s="39"/>
    </row>
    <row r="12" spans="1:6" ht="12.75" thickBot="1">
      <c r="A12" s="37" t="s">
        <v>42</v>
      </c>
      <c r="B12" s="38"/>
      <c r="C12" s="38"/>
      <c r="D12" s="38"/>
      <c r="E12" s="38"/>
      <c r="F12" s="39"/>
    </row>
    <row r="13" ht="14.25">
      <c r="A13" s="4"/>
    </row>
    <row r="14" spans="1:6" ht="13.5">
      <c r="A14" s="50" t="s">
        <v>8</v>
      </c>
      <c r="B14" s="50"/>
      <c r="C14" s="50"/>
      <c r="D14" s="50"/>
      <c r="E14" s="50"/>
      <c r="F14" s="50"/>
    </row>
    <row r="15" spans="1:6" ht="13.5" customHeight="1" thickBot="1">
      <c r="A15" s="50" t="s">
        <v>44</v>
      </c>
      <c r="B15" s="50"/>
      <c r="C15" s="50"/>
      <c r="D15" s="50"/>
      <c r="E15" s="50"/>
      <c r="F15" s="50"/>
    </row>
    <row r="16" spans="1:6" ht="40.5" thickBot="1">
      <c r="A16" s="14" t="s">
        <v>9</v>
      </c>
      <c r="B16" s="15" t="s">
        <v>34</v>
      </c>
      <c r="C16" s="15" t="s">
        <v>35</v>
      </c>
      <c r="D16" s="15" t="s">
        <v>36</v>
      </c>
      <c r="E16" s="15" t="s">
        <v>37</v>
      </c>
      <c r="F16" s="16" t="s">
        <v>38</v>
      </c>
    </row>
    <row r="17" spans="1:6" ht="14.25" thickBot="1">
      <c r="A17" s="5" t="s">
        <v>10</v>
      </c>
      <c r="B17" s="6"/>
      <c r="C17" s="6"/>
      <c r="D17" s="6"/>
      <c r="E17" s="6"/>
      <c r="F17" s="6"/>
    </row>
    <row r="18" spans="1:6" ht="27" thickBot="1">
      <c r="A18" s="7" t="s">
        <v>11</v>
      </c>
      <c r="B18" s="20">
        <f>B19+B20</f>
        <v>14819.759999999998</v>
      </c>
      <c r="C18" s="20">
        <f>C19+C20</f>
        <v>14111.88</v>
      </c>
      <c r="D18" s="20">
        <f>D19+D20</f>
        <v>13628.159999999998</v>
      </c>
      <c r="E18" s="20">
        <f aca="true" t="shared" si="0" ref="E18:E23">D18-C18</f>
        <v>-483.72000000000116</v>
      </c>
      <c r="F18" s="19">
        <f aca="true" t="shared" si="1" ref="F18:F23">D18/C18</f>
        <v>0.965722497640286</v>
      </c>
    </row>
    <row r="19" spans="1:6" ht="14.25" thickBot="1">
      <c r="A19" s="7" t="s">
        <v>12</v>
      </c>
      <c r="B19" s="20">
        <f>B20*1.2-B20</f>
        <v>2469.959999999999</v>
      </c>
      <c r="C19" s="20">
        <f>C20*1.2-C20</f>
        <v>2351.9799999999996</v>
      </c>
      <c r="D19" s="20">
        <f>D20*1.2-D20</f>
        <v>2271.3599999999988</v>
      </c>
      <c r="E19" s="20">
        <f t="shared" si="0"/>
        <v>-80.6200000000008</v>
      </c>
      <c r="F19" s="19">
        <f t="shared" si="1"/>
        <v>0.9657224976402857</v>
      </c>
    </row>
    <row r="20" spans="1:6" ht="14.25" thickBot="1">
      <c r="A20" s="7" t="s">
        <v>13</v>
      </c>
      <c r="B20" s="20">
        <v>12349.8</v>
      </c>
      <c r="C20" s="20">
        <v>11759.9</v>
      </c>
      <c r="D20" s="20">
        <v>11356.8</v>
      </c>
      <c r="E20" s="20">
        <f t="shared" si="0"/>
        <v>-403.10000000000036</v>
      </c>
      <c r="F20" s="19">
        <f t="shared" si="1"/>
        <v>0.9657224976402861</v>
      </c>
    </row>
    <row r="21" spans="1:6" ht="14.25" thickBot="1">
      <c r="A21" s="7" t="s">
        <v>14</v>
      </c>
      <c r="B21" s="20">
        <v>473.1</v>
      </c>
      <c r="C21" s="20">
        <v>567.6</v>
      </c>
      <c r="D21" s="20">
        <v>2215.2</v>
      </c>
      <c r="E21" s="20">
        <f t="shared" si="0"/>
        <v>1647.6</v>
      </c>
      <c r="F21" s="19">
        <f t="shared" si="1"/>
        <v>3.9027484143763207</v>
      </c>
    </row>
    <row r="22" spans="1:6" ht="14.25" thickBot="1">
      <c r="A22" s="7" t="s">
        <v>15</v>
      </c>
      <c r="B22" s="20">
        <f>950+750</f>
        <v>1700</v>
      </c>
      <c r="C22" s="20">
        <v>1100</v>
      </c>
      <c r="D22" s="20">
        <v>2637.2</v>
      </c>
      <c r="E22" s="20">
        <f t="shared" si="0"/>
        <v>1537.1999999999998</v>
      </c>
      <c r="F22" s="19">
        <f t="shared" si="1"/>
        <v>2.3974545454545453</v>
      </c>
    </row>
    <row r="23" spans="1:6" ht="14.25" thickBot="1">
      <c r="A23" s="7" t="s">
        <v>16</v>
      </c>
      <c r="B23" s="20">
        <f>B20+B21+B22</f>
        <v>14522.9</v>
      </c>
      <c r="C23" s="20">
        <f>C20+C21+C22</f>
        <v>13427.5</v>
      </c>
      <c r="D23" s="20">
        <f>D20+D21+D22</f>
        <v>16209.2</v>
      </c>
      <c r="E23" s="20">
        <f t="shared" si="0"/>
        <v>2781.7000000000007</v>
      </c>
      <c r="F23" s="19">
        <f t="shared" si="1"/>
        <v>1.2071644014150065</v>
      </c>
    </row>
    <row r="24" spans="1:6" ht="13.5" thickBot="1">
      <c r="A24" s="46"/>
      <c r="B24" s="47"/>
      <c r="C24" s="47"/>
      <c r="D24" s="47"/>
      <c r="E24" s="47"/>
      <c r="F24" s="48"/>
    </row>
    <row r="25" spans="1:6" ht="14.25" thickBot="1">
      <c r="A25" s="5" t="s">
        <v>17</v>
      </c>
      <c r="B25" s="8"/>
      <c r="C25" s="8"/>
      <c r="D25" s="8"/>
      <c r="E25" s="8"/>
      <c r="F25" s="8"/>
    </row>
    <row r="26" spans="1:6" ht="27" thickBot="1">
      <c r="A26" s="7" t="s">
        <v>18</v>
      </c>
      <c r="B26" s="20">
        <v>12966.4</v>
      </c>
      <c r="C26" s="20">
        <f>11209.4+700.3</f>
        <v>11909.699999999999</v>
      </c>
      <c r="D26" s="20">
        <v>12252.6</v>
      </c>
      <c r="E26" s="20">
        <f>D26-C26</f>
        <v>342.90000000000146</v>
      </c>
      <c r="F26" s="19">
        <f>D26/C26</f>
        <v>1.028791657220585</v>
      </c>
    </row>
    <row r="27" spans="1:9" ht="14.25" thickBot="1">
      <c r="A27" s="7" t="s">
        <v>19</v>
      </c>
      <c r="B27" s="20">
        <v>693.6</v>
      </c>
      <c r="C27" s="20">
        <f>254.7+254.7</f>
        <v>509.4</v>
      </c>
      <c r="D27" s="20">
        <v>736.3</v>
      </c>
      <c r="E27" s="20">
        <f>D27-C27</f>
        <v>226.89999999999998</v>
      </c>
      <c r="F27" s="19">
        <f>D27/C27</f>
        <v>1.445425991362387</v>
      </c>
      <c r="H27" s="28"/>
      <c r="I27" s="28"/>
    </row>
    <row r="28" spans="1:6" ht="14.25" thickBot="1">
      <c r="A28" s="7" t="s">
        <v>20</v>
      </c>
      <c r="B28" s="20"/>
      <c r="C28" s="20"/>
      <c r="D28" s="20"/>
      <c r="E28" s="8"/>
      <c r="F28" s="8"/>
    </row>
    <row r="29" spans="1:6" ht="14.25" thickBot="1">
      <c r="A29" s="7" t="s">
        <v>21</v>
      </c>
      <c r="B29" s="21">
        <v>226.7</v>
      </c>
      <c r="C29" s="21">
        <f>280+280</f>
        <v>560</v>
      </c>
      <c r="D29" s="21">
        <v>15705.8</v>
      </c>
      <c r="E29" s="20">
        <f>D29-C29</f>
        <v>15145.8</v>
      </c>
      <c r="F29" s="19">
        <f>D29/C29</f>
        <v>28.046071428571427</v>
      </c>
    </row>
    <row r="30" spans="1:6" ht="14.25" thickBot="1">
      <c r="A30" s="7" t="s">
        <v>22</v>
      </c>
      <c r="B30" s="22">
        <v>0</v>
      </c>
      <c r="C30" s="22">
        <f>103+103</f>
        <v>206</v>
      </c>
      <c r="D30" s="22">
        <v>60.2</v>
      </c>
      <c r="E30" s="20">
        <f>D30-C30</f>
        <v>-145.8</v>
      </c>
      <c r="F30" s="19">
        <v>0</v>
      </c>
    </row>
    <row r="31" spans="1:6" ht="14.25" thickBot="1">
      <c r="A31" s="7" t="s">
        <v>23</v>
      </c>
      <c r="B31" s="22">
        <f>B26+B27+B29+B30</f>
        <v>13886.7</v>
      </c>
      <c r="C31" s="22">
        <f>C26+C27+C29+C30</f>
        <v>13185.099999999999</v>
      </c>
      <c r="D31" s="22">
        <f>D26+D27+D29+D30</f>
        <v>28754.899999999998</v>
      </c>
      <c r="E31" s="22">
        <f>D31-C31</f>
        <v>15569.8</v>
      </c>
      <c r="F31" s="19">
        <f>D31/C31</f>
        <v>2.1808632471501923</v>
      </c>
    </row>
    <row r="32" spans="1:6" ht="13.5" thickBot="1">
      <c r="A32" s="43"/>
      <c r="B32" s="44"/>
      <c r="C32" s="49"/>
      <c r="D32" s="49"/>
      <c r="E32" s="49"/>
      <c r="F32" s="45"/>
    </row>
    <row r="33" spans="1:6" ht="14.25" thickBot="1">
      <c r="A33" s="5" t="s">
        <v>24</v>
      </c>
      <c r="B33" s="8"/>
      <c r="C33" s="8"/>
      <c r="D33" s="8"/>
      <c r="E33" s="8"/>
      <c r="F33" s="8"/>
    </row>
    <row r="34" spans="1:6" ht="14.25" thickBot="1">
      <c r="A34" s="7" t="s">
        <v>25</v>
      </c>
      <c r="B34" s="20">
        <f>B20-B26</f>
        <v>-616.6000000000004</v>
      </c>
      <c r="C34" s="20">
        <f>C20-C26</f>
        <v>-149.79999999999927</v>
      </c>
      <c r="D34" s="20">
        <f>D20-D26</f>
        <v>-895.8000000000011</v>
      </c>
      <c r="E34" s="22">
        <f>D34-C34</f>
        <v>-746.0000000000018</v>
      </c>
      <c r="F34" s="19"/>
    </row>
    <row r="35" spans="1:8" ht="27" thickBot="1">
      <c r="A35" s="7" t="s">
        <v>26</v>
      </c>
      <c r="B35" s="20">
        <f>B20+B21-B26-B27-B29</f>
        <v>-1063.8</v>
      </c>
      <c r="C35" s="20">
        <f>C20+C21-C26-C27-C29</f>
        <v>-651.5999999999989</v>
      </c>
      <c r="D35" s="20">
        <f>D20+D21-D26-D27-D29</f>
        <v>-15122.699999999999</v>
      </c>
      <c r="E35" s="22">
        <f>D35-C35</f>
        <v>-14471.1</v>
      </c>
      <c r="F35" s="19"/>
      <c r="H35" s="29"/>
    </row>
    <row r="36" spans="1:6" ht="27" thickBot="1">
      <c r="A36" s="7" t="s">
        <v>27</v>
      </c>
      <c r="B36" s="23">
        <f>B23-B31</f>
        <v>636.1999999999989</v>
      </c>
      <c r="C36" s="23">
        <f>C23-C31</f>
        <v>242.40000000000146</v>
      </c>
      <c r="D36" s="23">
        <f>D23-D31</f>
        <v>-12545.699999999997</v>
      </c>
      <c r="E36" s="22">
        <f>D36-C36</f>
        <v>-12788.099999999999</v>
      </c>
      <c r="F36" s="19"/>
    </row>
    <row r="37" spans="1:6" ht="14.25" thickBot="1">
      <c r="A37" s="7" t="s">
        <v>28</v>
      </c>
      <c r="B37" s="20">
        <f>B36-B36*0.18</f>
        <v>521.6839999999991</v>
      </c>
      <c r="C37" s="20">
        <f>C36-C36*0.18</f>
        <v>198.7680000000012</v>
      </c>
      <c r="D37" s="20"/>
      <c r="E37" s="22"/>
      <c r="F37" s="19"/>
    </row>
    <row r="38" spans="1:6" ht="13.5" thickBot="1">
      <c r="A38" s="43"/>
      <c r="B38" s="44"/>
      <c r="C38" s="44"/>
      <c r="D38" s="44"/>
      <c r="E38" s="44"/>
      <c r="F38" s="45"/>
    </row>
    <row r="39" spans="1:6" ht="14.25" thickBot="1">
      <c r="A39" s="5" t="s">
        <v>29</v>
      </c>
      <c r="B39" s="6"/>
      <c r="C39" s="6"/>
      <c r="D39" s="6"/>
      <c r="E39" s="6"/>
      <c r="F39" s="6"/>
    </row>
    <row r="40" spans="1:6" ht="14.25" thickBot="1">
      <c r="A40" s="7" t="s">
        <v>30</v>
      </c>
      <c r="B40" s="24">
        <v>26</v>
      </c>
      <c r="C40" s="24">
        <v>27</v>
      </c>
      <c r="D40" s="24">
        <v>25</v>
      </c>
      <c r="E40" s="8">
        <f>D40-C40</f>
        <v>-2</v>
      </c>
      <c r="F40" s="19">
        <f>D40/C40</f>
        <v>0.9259259259259259</v>
      </c>
    </row>
    <row r="41" spans="1:6" ht="14.25" thickBot="1">
      <c r="A41" s="9" t="s">
        <v>31</v>
      </c>
      <c r="B41" s="25">
        <v>7</v>
      </c>
      <c r="C41" s="25">
        <v>6</v>
      </c>
      <c r="D41" s="25">
        <v>6</v>
      </c>
      <c r="E41" s="8">
        <f>D41-C41</f>
        <v>0</v>
      </c>
      <c r="F41" s="19">
        <f>D41/C41</f>
        <v>1</v>
      </c>
    </row>
    <row r="42" spans="1:6" ht="27" thickBot="1">
      <c r="A42" s="17" t="s">
        <v>39</v>
      </c>
      <c r="B42" s="26">
        <v>6196</v>
      </c>
      <c r="C42" s="26">
        <v>7900</v>
      </c>
      <c r="D42" s="26">
        <v>8864</v>
      </c>
      <c r="E42" s="8"/>
      <c r="F42" s="19"/>
    </row>
    <row r="43" spans="1:6" ht="14.25" thickBot="1">
      <c r="A43" s="17" t="s">
        <v>32</v>
      </c>
      <c r="B43" s="27">
        <v>0</v>
      </c>
      <c r="C43" s="27">
        <v>0</v>
      </c>
      <c r="D43" s="27">
        <v>0</v>
      </c>
      <c r="E43" s="18">
        <v>0</v>
      </c>
      <c r="F43" s="19">
        <v>1</v>
      </c>
    </row>
    <row r="44" ht="15">
      <c r="A44" s="10" t="s">
        <v>33</v>
      </c>
    </row>
    <row r="45" ht="15">
      <c r="A45" s="1" t="s">
        <v>41</v>
      </c>
    </row>
    <row r="46" ht="15">
      <c r="A46" s="1"/>
    </row>
    <row r="47" ht="18">
      <c r="A47" s="11"/>
    </row>
    <row r="48" ht="18">
      <c r="A48" s="11"/>
    </row>
    <row r="49" ht="18">
      <c r="A49" s="11"/>
    </row>
  </sheetData>
  <sheetProtection/>
  <mergeCells count="14">
    <mergeCell ref="A12:F12"/>
    <mergeCell ref="A38:F38"/>
    <mergeCell ref="A24:F24"/>
    <mergeCell ref="A32:F32"/>
    <mergeCell ref="A14:F14"/>
    <mergeCell ref="A15:F15"/>
    <mergeCell ref="A8:D8"/>
    <mergeCell ref="A9:F9"/>
    <mergeCell ref="A10:F10"/>
    <mergeCell ref="A11:F11"/>
    <mergeCell ref="D1:F1"/>
    <mergeCell ref="A5:D5"/>
    <mergeCell ref="A6:D6"/>
    <mergeCell ref="A7:D7"/>
  </mergeCells>
  <printOptions/>
  <pageMargins left="0.7874015748031497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2019-09-16T07:50:06Z</cp:lastPrinted>
  <dcterms:created xsi:type="dcterms:W3CDTF">1996-10-08T23:32:33Z</dcterms:created>
  <dcterms:modified xsi:type="dcterms:W3CDTF">2019-09-24T10:33:31Z</dcterms:modified>
  <cp:category/>
  <cp:version/>
  <cp:contentType/>
  <cp:contentStatus/>
</cp:coreProperties>
</file>