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00" activeTab="0"/>
  </bookViews>
  <sheets>
    <sheet name="упр (2)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<sst xmlns="http://schemas.openxmlformats.org/spreadsheetml/2006/main" count="79" uniqueCount="45">
  <si>
    <t>№ з/п</t>
  </si>
  <si>
    <t xml:space="preserve">Завдання </t>
  </si>
  <si>
    <t>Виконавець</t>
  </si>
  <si>
    <t>всього</t>
  </si>
  <si>
    <t>міський бюджет</t>
  </si>
  <si>
    <t>Всього за ІІ розділом</t>
  </si>
  <si>
    <t>Всього за програмою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</si>
  <si>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</si>
  <si>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</si>
  <si>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</si>
  <si>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</si>
  <si>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</si>
  <si>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</si>
  <si>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</si>
  <si>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</si>
  <si>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 xml:space="preserve">Оплата праці </t>
  </si>
  <si>
    <t>Оплата електроенергії</t>
  </si>
  <si>
    <t>2022 рік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</si>
  <si>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</si>
  <si>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</si>
  <si>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медичного обладнання, медикаментів, засобів індивідуального захисту тощо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</si>
  <si>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</si>
  <si>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Придбання електричних,  господарчих товарів та інструментів, будівельних матеріалів, снтехніки та комплектуючих до неї тощо</t>
  </si>
  <si>
    <t>Всього за І розділом</t>
  </si>
  <si>
    <t>Послуги з проведення імуноферментного аналізу на COVID-19 військовозобов'язаних</t>
  </si>
  <si>
    <t>Придбання огорожі</t>
  </si>
  <si>
    <t>Поточний ремонт (сантехнічні та електричні роботи)</t>
  </si>
  <si>
    <t>Обсяг фінансування, гривень</t>
  </si>
  <si>
    <t>Джерело фінансу-вання</t>
  </si>
  <si>
    <t>загальний фонд</t>
  </si>
  <si>
    <t>спеціальний фонд</t>
  </si>
  <si>
    <t>Придбання воріт, хвіртки</t>
  </si>
  <si>
    <t xml:space="preserve">                                                                                </t>
  </si>
  <si>
    <t xml:space="preserve">                                                                                      Завдання та обсяги фінансування програми територіальної оборони  </t>
  </si>
  <si>
    <t>Придбання дверей та піддашку</t>
  </si>
  <si>
    <t xml:space="preserve">                                                                                        Новокаховської міської територіальної громади на 2020-2022 роки</t>
  </si>
  <si>
    <t>Додаток 2</t>
  </si>
  <si>
    <t>Придбання вікон</t>
  </si>
  <si>
    <t>Придбання обладнання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</si>
  <si>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</si>
  <si>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>І. Матеріально-технічне та продовольче забезпечення об'єктів територіальної оборони</t>
  </si>
  <si>
    <t>IIІ. Матеріально-технічне та продовольче забезпечення підрозділів територіальної оборони</t>
  </si>
  <si>
    <t>до рішення виконавчого комітету</t>
  </si>
  <si>
    <t xml:space="preserve">Новокаховської міської ради </t>
  </si>
  <si>
    <t>від 14.04.2021  №204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</si>
</sst>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6" fillId="0" borderId="24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2" fontId="4" fillId="35" borderId="11" xfId="0" applyNumberFormat="1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8" fillId="34" borderId="32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8" fillId="34" borderId="29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Layout" zoomScale="95" zoomScaleNormal="70" zoomScaleSheetLayoutView="75" zoomScalePageLayoutView="95" workbookViewId="0" topLeftCell="A16">
      <selection activeCell="M5" sqref="M5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16.00390625" style="0" customWidth="1"/>
    <col min="4" max="4" width="8.8515625" style="0" customWidth="1"/>
    <col min="5" max="5" width="12.7109375" style="0" customWidth="1"/>
    <col min="6" max="7" width="12.57421875" style="0" customWidth="1"/>
    <col min="8" max="8" width="12.7109375" style="0" customWidth="1"/>
    <col min="9" max="9" width="11.7109375" style="0" customWidth="1"/>
    <col min="10" max="10" width="12.7109375" style="0" customWidth="1"/>
    <col min="11" max="11" width="11.28125" style="0" customWidth="1"/>
    <col min="12" max="12" width="11.7109375" style="0" customWidth="1"/>
    <col min="13" max="13" width="13.421875" style="0" customWidth="1"/>
    <col min="14" max="14" width="12.57421875" style="0" customWidth="1"/>
    <col min="15" max="15" width="12.140625" style="0" customWidth="1"/>
    <col min="16" max="16" width="13.421875" style="0" customWidth="1"/>
    <col min="17" max="17" width="18.140625" style="0" customWidth="1"/>
    <col min="18" max="18" width="15.57421875" style="0" bestFit="1" customWidth="1"/>
  </cols>
  <sheetData>
    <row r="1" spans="13:16" ht="18.75">
      <c r="M1" s="1"/>
      <c r="N1" s="1"/>
      <c r="O1" s="1"/>
      <c r="P1" s="1"/>
    </row>
    <row r="2" spans="13:16" ht="18.75">
      <c r="M2" s="1" t="s">
        <v>36</v>
      </c>
      <c r="N2" s="1"/>
      <c r="O2" s="1"/>
      <c r="P2" s="1"/>
    </row>
    <row r="3" spans="13:16" ht="18.75">
      <c r="M3" s="33" t="s">
        <v>42</v>
      </c>
      <c r="O3" s="33"/>
      <c r="P3" s="1"/>
    </row>
    <row r="4" spans="13:16" ht="18.75">
      <c r="M4" s="1" t="s">
        <v>43</v>
      </c>
      <c r="N4" s="1"/>
      <c r="O4" s="1"/>
      <c r="P4" s="1"/>
    </row>
    <row r="5" spans="1:18" ht="18.75">
      <c r="A5" s="1"/>
      <c r="B5" s="1"/>
      <c r="C5" s="1"/>
      <c r="D5" s="1"/>
      <c r="E5" s="33" t="s">
        <v>32</v>
      </c>
      <c r="F5" s="33"/>
      <c r="G5" s="33"/>
      <c r="H5" s="33"/>
      <c r="I5" s="33"/>
      <c r="J5" s="33"/>
      <c r="K5" s="33"/>
      <c r="L5" s="33"/>
      <c r="M5" s="1" t="s">
        <v>44</v>
      </c>
      <c r="O5" s="1"/>
      <c r="P5" s="33"/>
      <c r="Q5" s="1"/>
      <c r="R5" s="1"/>
    </row>
    <row r="6" spans="1:18" ht="18.75">
      <c r="A6" s="1"/>
      <c r="B6" s="1"/>
      <c r="C6" s="1"/>
      <c r="D6" s="1"/>
      <c r="E6" s="1"/>
      <c r="F6" s="1"/>
      <c r="G6" s="7"/>
      <c r="H6" s="7"/>
      <c r="I6" s="7"/>
      <c r="J6" s="1"/>
      <c r="K6" s="1"/>
      <c r="L6" s="1"/>
      <c r="P6" s="1"/>
      <c r="Q6" s="1"/>
      <c r="R6" s="1"/>
    </row>
    <row r="7" spans="1:18" ht="18.75">
      <c r="A7" s="1"/>
      <c r="B7" s="1"/>
      <c r="C7" s="1"/>
      <c r="D7" s="1"/>
      <c r="E7" s="1"/>
      <c r="F7" s="1"/>
      <c r="G7" s="7"/>
      <c r="H7" s="7"/>
      <c r="I7" s="7"/>
      <c r="J7" s="1"/>
      <c r="K7" s="1"/>
      <c r="L7" s="1"/>
      <c r="P7" s="1"/>
      <c r="Q7" s="1"/>
      <c r="R7" s="1"/>
    </row>
    <row r="8" spans="1:18" ht="18.75" customHeight="1">
      <c r="A8" s="1"/>
      <c r="B8" s="2" t="s">
        <v>33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18" ht="16.5" customHeight="1">
      <c r="A9" s="1"/>
      <c r="B9" s="2" t="s">
        <v>35</v>
      </c>
      <c r="C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7.25" customHeight="1">
      <c r="A10" s="65" t="s">
        <v>0</v>
      </c>
      <c r="B10" s="65" t="s">
        <v>1</v>
      </c>
      <c r="C10" s="65" t="s">
        <v>2</v>
      </c>
      <c r="D10" s="65" t="s">
        <v>28</v>
      </c>
      <c r="E10" s="67" t="s">
        <v>27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3"/>
      <c r="R10" s="3"/>
    </row>
    <row r="11" spans="1:18" ht="17.25" customHeight="1">
      <c r="A11" s="66"/>
      <c r="B11" s="66"/>
      <c r="C11" s="66"/>
      <c r="D11" s="66"/>
      <c r="E11" s="67" t="s">
        <v>7</v>
      </c>
      <c r="F11" s="68"/>
      <c r="G11" s="69"/>
      <c r="H11" s="67" t="s">
        <v>8</v>
      </c>
      <c r="I11" s="68"/>
      <c r="J11" s="69"/>
      <c r="K11" s="67" t="s">
        <v>17</v>
      </c>
      <c r="L11" s="68"/>
      <c r="M11" s="69"/>
      <c r="N11" s="67" t="s">
        <v>3</v>
      </c>
      <c r="O11" s="68"/>
      <c r="P11" s="69"/>
      <c r="Q11" s="3"/>
      <c r="R11" s="3"/>
    </row>
    <row r="12" spans="1:18" ht="31.5" customHeight="1">
      <c r="A12" s="70"/>
      <c r="B12" s="70"/>
      <c r="C12" s="70"/>
      <c r="D12" s="70"/>
      <c r="E12" s="13" t="s">
        <v>29</v>
      </c>
      <c r="F12" s="13" t="s">
        <v>30</v>
      </c>
      <c r="G12" s="14" t="s">
        <v>3</v>
      </c>
      <c r="H12" s="13" t="s">
        <v>29</v>
      </c>
      <c r="I12" s="13" t="s">
        <v>30</v>
      </c>
      <c r="J12" s="14" t="s">
        <v>3</v>
      </c>
      <c r="K12" s="13" t="s">
        <v>29</v>
      </c>
      <c r="L12" s="13" t="s">
        <v>30</v>
      </c>
      <c r="M12" s="14" t="s">
        <v>3</v>
      </c>
      <c r="N12" s="13" t="s">
        <v>29</v>
      </c>
      <c r="O12" s="13" t="s">
        <v>30</v>
      </c>
      <c r="P12" s="14" t="s">
        <v>3</v>
      </c>
      <c r="Q12" s="3"/>
      <c r="R12" s="3"/>
    </row>
    <row r="13" spans="1:18" ht="18.75" customHeight="1">
      <c r="A13" s="62">
        <v>1</v>
      </c>
      <c r="B13" s="62">
        <v>2</v>
      </c>
      <c r="C13" s="61">
        <v>3</v>
      </c>
      <c r="D13" s="61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4">
        <v>10</v>
      </c>
      <c r="K13" s="13">
        <v>11</v>
      </c>
      <c r="L13" s="13">
        <v>12</v>
      </c>
      <c r="M13" s="14">
        <v>13</v>
      </c>
      <c r="N13" s="13">
        <v>14</v>
      </c>
      <c r="O13" s="13">
        <v>15</v>
      </c>
      <c r="P13" s="14">
        <v>16</v>
      </c>
      <c r="Q13" s="3"/>
      <c r="R13" s="3"/>
    </row>
    <row r="14" spans="1:18" ht="18.75" customHeight="1">
      <c r="A14" s="78" t="s">
        <v>40</v>
      </c>
      <c r="B14" s="78"/>
      <c r="C14" s="81"/>
      <c r="D14" s="81"/>
      <c r="E14" s="81"/>
      <c r="F14" s="81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3"/>
      <c r="R14" s="3"/>
    </row>
    <row r="15" spans="1:18" ht="29.25" customHeight="1">
      <c r="A15" s="15">
        <v>1</v>
      </c>
      <c r="B15" s="16" t="s">
        <v>12</v>
      </c>
      <c r="C15" s="82" t="s">
        <v>13</v>
      </c>
      <c r="D15" s="83" t="s">
        <v>4</v>
      </c>
      <c r="E15" s="34">
        <v>30000</v>
      </c>
      <c r="F15" s="34"/>
      <c r="G15" s="35">
        <f>+E15+F15</f>
        <v>30000</v>
      </c>
      <c r="H15" s="35"/>
      <c r="I15" s="35"/>
      <c r="J15" s="5">
        <f>+H15+I15</f>
        <v>0</v>
      </c>
      <c r="K15" s="5">
        <v>26947</v>
      </c>
      <c r="L15" s="5"/>
      <c r="M15" s="5">
        <f>+K15+L15</f>
        <v>26947</v>
      </c>
      <c r="N15" s="5">
        <f>+E15+H15+K15</f>
        <v>56947</v>
      </c>
      <c r="O15" s="5">
        <f>+F15+I15+L15</f>
        <v>0</v>
      </c>
      <c r="P15" s="8">
        <f>+O15+N15</f>
        <v>56947</v>
      </c>
      <c r="Q15" s="3"/>
      <c r="R15" s="3"/>
    </row>
    <row r="16" spans="1:18" ht="76.5" customHeight="1">
      <c r="A16" s="15">
        <v>2</v>
      </c>
      <c r="B16" s="17" t="s">
        <v>39</v>
      </c>
      <c r="C16" s="82"/>
      <c r="D16" s="84"/>
      <c r="E16" s="34">
        <v>630424</v>
      </c>
      <c r="F16" s="34"/>
      <c r="G16" s="35">
        <f aca="true" t="shared" si="0" ref="G16:G23">+E16+F16</f>
        <v>630424</v>
      </c>
      <c r="H16" s="64">
        <v>342640</v>
      </c>
      <c r="I16" s="35"/>
      <c r="J16" s="5">
        <f aca="true" t="shared" si="1" ref="J16:J23">+H16+I16</f>
        <v>342640</v>
      </c>
      <c r="K16" s="5">
        <v>140006</v>
      </c>
      <c r="L16" s="5"/>
      <c r="M16" s="5">
        <f aca="true" t="shared" si="2" ref="M16:M23">+K16+L16</f>
        <v>140006</v>
      </c>
      <c r="N16" s="5">
        <f aca="true" t="shared" si="3" ref="N16:N23">+E16+H16+K16</f>
        <v>1113070</v>
      </c>
      <c r="O16" s="5">
        <f aca="true" t="shared" si="4" ref="O16:O23">+F16+I16+L16</f>
        <v>0</v>
      </c>
      <c r="P16" s="8">
        <f aca="true" t="shared" si="5" ref="P16:P23">+O16+N16</f>
        <v>1113070</v>
      </c>
      <c r="Q16" s="4"/>
      <c r="R16" s="4"/>
    </row>
    <row r="17" spans="1:18" ht="33" customHeight="1">
      <c r="A17" s="15">
        <v>3</v>
      </c>
      <c r="B17" s="17" t="s">
        <v>9</v>
      </c>
      <c r="C17" s="82"/>
      <c r="D17" s="84"/>
      <c r="E17" s="34"/>
      <c r="F17" s="34"/>
      <c r="G17" s="35">
        <f t="shared" si="0"/>
        <v>0</v>
      </c>
      <c r="H17" s="64"/>
      <c r="I17" s="35"/>
      <c r="J17" s="5">
        <f t="shared" si="1"/>
        <v>0</v>
      </c>
      <c r="K17" s="5"/>
      <c r="L17" s="5">
        <v>55651</v>
      </c>
      <c r="M17" s="5">
        <f t="shared" si="2"/>
        <v>55651</v>
      </c>
      <c r="N17" s="5">
        <f t="shared" si="3"/>
        <v>0</v>
      </c>
      <c r="O17" s="5">
        <f t="shared" si="4"/>
        <v>55651</v>
      </c>
      <c r="P17" s="8">
        <f t="shared" si="5"/>
        <v>55651</v>
      </c>
      <c r="Q17" s="3"/>
      <c r="R17" s="4"/>
    </row>
    <row r="18" spans="1:18" ht="21" customHeight="1">
      <c r="A18" s="15">
        <v>4</v>
      </c>
      <c r="B18" s="18" t="s">
        <v>19</v>
      </c>
      <c r="C18" s="82"/>
      <c r="D18" s="84"/>
      <c r="E18" s="34">
        <v>14501</v>
      </c>
      <c r="F18" s="34">
        <v>28245</v>
      </c>
      <c r="G18" s="35">
        <f t="shared" si="0"/>
        <v>42746</v>
      </c>
      <c r="H18" s="64">
        <v>8973</v>
      </c>
      <c r="I18" s="35"/>
      <c r="J18" s="5">
        <f t="shared" si="1"/>
        <v>8973</v>
      </c>
      <c r="K18" s="5"/>
      <c r="L18" s="5"/>
      <c r="M18" s="5">
        <f t="shared" si="2"/>
        <v>0</v>
      </c>
      <c r="N18" s="5">
        <f t="shared" si="3"/>
        <v>23474</v>
      </c>
      <c r="O18" s="5">
        <f t="shared" si="4"/>
        <v>28245</v>
      </c>
      <c r="P18" s="8">
        <f t="shared" si="5"/>
        <v>51719</v>
      </c>
      <c r="Q18" s="4"/>
      <c r="R18" s="3"/>
    </row>
    <row r="19" spans="1:18" ht="20.25" customHeight="1">
      <c r="A19" s="19">
        <v>5</v>
      </c>
      <c r="B19" s="20" t="s">
        <v>25</v>
      </c>
      <c r="C19" s="82"/>
      <c r="D19" s="84"/>
      <c r="E19" s="34">
        <f>99752+84690</f>
        <v>184442</v>
      </c>
      <c r="F19" s="34"/>
      <c r="G19" s="35">
        <f t="shared" si="0"/>
        <v>184442</v>
      </c>
      <c r="H19" s="35"/>
      <c r="I19" s="35"/>
      <c r="J19" s="5">
        <f t="shared" si="1"/>
        <v>0</v>
      </c>
      <c r="K19" s="5"/>
      <c r="L19" s="5"/>
      <c r="M19" s="5">
        <f t="shared" si="2"/>
        <v>0</v>
      </c>
      <c r="N19" s="5">
        <f t="shared" si="3"/>
        <v>184442</v>
      </c>
      <c r="O19" s="5">
        <f t="shared" si="4"/>
        <v>0</v>
      </c>
      <c r="P19" s="8">
        <f t="shared" si="5"/>
        <v>184442</v>
      </c>
      <c r="Q19" s="4"/>
      <c r="R19" s="3"/>
    </row>
    <row r="20" spans="1:18" ht="20.25" customHeight="1">
      <c r="A20" s="19">
        <v>6</v>
      </c>
      <c r="B20" s="21" t="s">
        <v>31</v>
      </c>
      <c r="C20" s="82"/>
      <c r="D20" s="84"/>
      <c r="E20" s="34"/>
      <c r="F20" s="34">
        <v>46300</v>
      </c>
      <c r="G20" s="35">
        <f t="shared" si="0"/>
        <v>46300</v>
      </c>
      <c r="H20" s="35"/>
      <c r="I20" s="35"/>
      <c r="J20" s="5">
        <f t="shared" si="1"/>
        <v>0</v>
      </c>
      <c r="K20" s="5"/>
      <c r="L20" s="5"/>
      <c r="M20" s="5">
        <f t="shared" si="2"/>
        <v>0</v>
      </c>
      <c r="N20" s="5">
        <f t="shared" si="3"/>
        <v>0</v>
      </c>
      <c r="O20" s="5">
        <f t="shared" si="4"/>
        <v>46300</v>
      </c>
      <c r="P20" s="8">
        <f t="shared" si="5"/>
        <v>46300</v>
      </c>
      <c r="Q20" s="4"/>
      <c r="R20" s="4"/>
    </row>
    <row r="21" spans="1:18" ht="26.25" customHeight="1">
      <c r="A21" s="19">
        <v>7</v>
      </c>
      <c r="B21" s="21" t="s">
        <v>34</v>
      </c>
      <c r="C21" s="82"/>
      <c r="D21" s="84"/>
      <c r="E21" s="34">
        <v>46162</v>
      </c>
      <c r="F21" s="34">
        <v>9950</v>
      </c>
      <c r="G21" s="57">
        <f t="shared" si="0"/>
        <v>56112</v>
      </c>
      <c r="H21" s="57"/>
      <c r="I21" s="57"/>
      <c r="J21" s="58">
        <f t="shared" si="1"/>
        <v>0</v>
      </c>
      <c r="K21" s="58"/>
      <c r="L21" s="58"/>
      <c r="M21" s="58">
        <f t="shared" si="2"/>
        <v>0</v>
      </c>
      <c r="N21" s="58">
        <f t="shared" si="3"/>
        <v>46162</v>
      </c>
      <c r="O21" s="58">
        <f t="shared" si="4"/>
        <v>9950</v>
      </c>
      <c r="P21" s="59">
        <f t="shared" si="5"/>
        <v>56112</v>
      </c>
      <c r="Q21" s="4"/>
      <c r="R21" s="3"/>
    </row>
    <row r="22" spans="1:18" ht="26.25" customHeight="1">
      <c r="A22" s="19">
        <v>8</v>
      </c>
      <c r="B22" s="21" t="s">
        <v>38</v>
      </c>
      <c r="C22" s="82"/>
      <c r="D22" s="84"/>
      <c r="E22" s="34"/>
      <c r="F22" s="34"/>
      <c r="G22" s="57">
        <f t="shared" si="0"/>
        <v>0</v>
      </c>
      <c r="H22" s="60">
        <v>17764</v>
      </c>
      <c r="I22" s="60"/>
      <c r="J22" s="58">
        <f t="shared" si="1"/>
        <v>17764</v>
      </c>
      <c r="K22" s="60"/>
      <c r="L22" s="60"/>
      <c r="M22" s="58">
        <f t="shared" si="2"/>
        <v>0</v>
      </c>
      <c r="N22" s="58">
        <f t="shared" si="3"/>
        <v>17764</v>
      </c>
      <c r="O22" s="58">
        <f t="shared" si="4"/>
        <v>0</v>
      </c>
      <c r="P22" s="59">
        <f t="shared" si="5"/>
        <v>17764</v>
      </c>
      <c r="Q22" s="4"/>
      <c r="R22" s="3"/>
    </row>
    <row r="23" spans="1:18" ht="26.25" customHeight="1">
      <c r="A23" s="19">
        <v>9</v>
      </c>
      <c r="B23" s="21" t="s">
        <v>37</v>
      </c>
      <c r="C23" s="82"/>
      <c r="D23" s="84"/>
      <c r="E23" s="34"/>
      <c r="F23" s="34"/>
      <c r="G23" s="57">
        <f t="shared" si="0"/>
        <v>0</v>
      </c>
      <c r="H23" s="60">
        <v>49983</v>
      </c>
      <c r="I23" s="60"/>
      <c r="J23" s="58">
        <f t="shared" si="1"/>
        <v>49983</v>
      </c>
      <c r="K23" s="60"/>
      <c r="L23" s="60"/>
      <c r="M23" s="58">
        <f t="shared" si="2"/>
        <v>0</v>
      </c>
      <c r="N23" s="58">
        <f t="shared" si="3"/>
        <v>49983</v>
      </c>
      <c r="O23" s="58">
        <f t="shared" si="4"/>
        <v>0</v>
      </c>
      <c r="P23" s="59">
        <f t="shared" si="5"/>
        <v>49983</v>
      </c>
      <c r="Q23" s="4"/>
      <c r="R23" s="3"/>
    </row>
    <row r="24" spans="1:18" ht="25.5" customHeight="1">
      <c r="A24" s="22"/>
      <c r="B24" s="23" t="s">
        <v>23</v>
      </c>
      <c r="C24" s="82"/>
      <c r="D24" s="85"/>
      <c r="E24" s="36">
        <f>+E15+E16+E17+E18+E19+E20+E21+E23+E22</f>
        <v>905529</v>
      </c>
      <c r="F24" s="36">
        <f aca="true" t="shared" si="6" ref="F24:P24">+F15+F16+F17+F18+F19+F20+F21+F23+F22</f>
        <v>84495</v>
      </c>
      <c r="G24" s="36">
        <f t="shared" si="6"/>
        <v>990024</v>
      </c>
      <c r="H24" s="36">
        <f t="shared" si="6"/>
        <v>419360</v>
      </c>
      <c r="I24" s="36">
        <f t="shared" si="6"/>
        <v>0</v>
      </c>
      <c r="J24" s="36">
        <f t="shared" si="6"/>
        <v>419360</v>
      </c>
      <c r="K24" s="36">
        <f t="shared" si="6"/>
        <v>166953</v>
      </c>
      <c r="L24" s="36">
        <f t="shared" si="6"/>
        <v>55651</v>
      </c>
      <c r="M24" s="36">
        <f t="shared" si="6"/>
        <v>222604</v>
      </c>
      <c r="N24" s="36">
        <f t="shared" si="6"/>
        <v>1491842</v>
      </c>
      <c r="O24" s="36">
        <f t="shared" si="6"/>
        <v>140146</v>
      </c>
      <c r="P24" s="36">
        <f t="shared" si="6"/>
        <v>1631988</v>
      </c>
      <c r="Q24" s="4"/>
      <c r="R24" s="4"/>
    </row>
    <row r="25" spans="1:18" ht="16.5" customHeight="1">
      <c r="A25" s="78" t="s">
        <v>18</v>
      </c>
      <c r="B25" s="79"/>
      <c r="C25" s="79"/>
      <c r="D25" s="79"/>
      <c r="E25" s="80"/>
      <c r="F25" s="80"/>
      <c r="G25" s="81"/>
      <c r="H25" s="81"/>
      <c r="I25" s="81"/>
      <c r="J25" s="78"/>
      <c r="K25" s="78"/>
      <c r="L25" s="78"/>
      <c r="M25" s="78"/>
      <c r="N25" s="78"/>
      <c r="O25" s="78"/>
      <c r="P25" s="78"/>
      <c r="Q25" s="3"/>
      <c r="R25" s="3"/>
    </row>
    <row r="26" spans="1:18" ht="19.5" customHeight="1">
      <c r="A26" s="24">
        <v>1</v>
      </c>
      <c r="B26" s="25" t="s">
        <v>15</v>
      </c>
      <c r="C26" s="86" t="s">
        <v>10</v>
      </c>
      <c r="D26" s="88" t="s">
        <v>4</v>
      </c>
      <c r="E26" s="37">
        <v>358554</v>
      </c>
      <c r="F26" s="37"/>
      <c r="G26" s="38">
        <f>+F26+E26</f>
        <v>358554</v>
      </c>
      <c r="H26" s="39">
        <v>464103</v>
      </c>
      <c r="I26" s="39"/>
      <c r="J26" s="40">
        <f>+H26+I26</f>
        <v>464103</v>
      </c>
      <c r="K26" s="40">
        <v>390268</v>
      </c>
      <c r="L26" s="40"/>
      <c r="M26" s="40">
        <f>+K26+L26</f>
        <v>390268</v>
      </c>
      <c r="N26" s="40">
        <f aca="true" t="shared" si="7" ref="N26:O30">+E26+H26+K26</f>
        <v>1212925</v>
      </c>
      <c r="O26" s="40">
        <f t="shared" si="7"/>
        <v>0</v>
      </c>
      <c r="P26" s="9">
        <f>+M26+J26+G26</f>
        <v>1212925</v>
      </c>
      <c r="Q26" s="3"/>
      <c r="R26" s="3"/>
    </row>
    <row r="27" spans="1:18" ht="28.5" customHeight="1">
      <c r="A27" s="24">
        <v>2</v>
      </c>
      <c r="B27" s="25" t="s">
        <v>14</v>
      </c>
      <c r="C27" s="71"/>
      <c r="D27" s="73"/>
      <c r="E27" s="34">
        <f>17701</f>
        <v>17701</v>
      </c>
      <c r="F27" s="34"/>
      <c r="G27" s="38">
        <f>+F27+E27</f>
        <v>17701</v>
      </c>
      <c r="H27" s="39">
        <f>658+17728</f>
        <v>18386</v>
      </c>
      <c r="I27" s="39"/>
      <c r="J27" s="40">
        <f>+H27+I27</f>
        <v>18386</v>
      </c>
      <c r="K27" s="39">
        <v>732</v>
      </c>
      <c r="L27" s="39"/>
      <c r="M27" s="40">
        <f>+K27+L27</f>
        <v>732</v>
      </c>
      <c r="N27" s="40">
        <f t="shared" si="7"/>
        <v>36819</v>
      </c>
      <c r="O27" s="40">
        <f t="shared" si="7"/>
        <v>0</v>
      </c>
      <c r="P27" s="9">
        <f>+M27+J27+G27</f>
        <v>36819</v>
      </c>
      <c r="Q27" s="3"/>
      <c r="R27" s="4"/>
    </row>
    <row r="28" spans="1:18" ht="16.5" customHeight="1">
      <c r="A28" s="24">
        <v>3</v>
      </c>
      <c r="B28" s="25" t="s">
        <v>16</v>
      </c>
      <c r="C28" s="71"/>
      <c r="D28" s="73"/>
      <c r="E28" s="34">
        <f>162404</f>
        <v>162404</v>
      </c>
      <c r="F28" s="34"/>
      <c r="G28" s="38">
        <f>+F28+E28</f>
        <v>162404</v>
      </c>
      <c r="H28" s="39">
        <f>28523+567620</f>
        <v>596143</v>
      </c>
      <c r="I28" s="39"/>
      <c r="J28" s="40">
        <f>+H28+I28</f>
        <v>596143</v>
      </c>
      <c r="K28" s="39">
        <v>38083</v>
      </c>
      <c r="L28" s="39"/>
      <c r="M28" s="40">
        <f>+K28+L28</f>
        <v>38083</v>
      </c>
      <c r="N28" s="40">
        <f t="shared" si="7"/>
        <v>796630</v>
      </c>
      <c r="O28" s="40">
        <f t="shared" si="7"/>
        <v>0</v>
      </c>
      <c r="P28" s="9">
        <f>+M28+J28+G28</f>
        <v>796630</v>
      </c>
      <c r="Q28" s="3"/>
      <c r="R28" s="3"/>
    </row>
    <row r="29" spans="1:18" ht="63.75" customHeight="1">
      <c r="A29" s="24">
        <v>4</v>
      </c>
      <c r="B29" s="25" t="s">
        <v>22</v>
      </c>
      <c r="C29" s="71"/>
      <c r="D29" s="73"/>
      <c r="E29" s="34">
        <v>19994</v>
      </c>
      <c r="F29" s="34"/>
      <c r="G29" s="38">
        <f>+F29+E29</f>
        <v>19994</v>
      </c>
      <c r="H29" s="39"/>
      <c r="I29" s="39"/>
      <c r="J29" s="40">
        <f>+H29+I29</f>
        <v>0</v>
      </c>
      <c r="K29" s="39"/>
      <c r="L29" s="39"/>
      <c r="M29" s="40">
        <f>+K29+L29</f>
        <v>0</v>
      </c>
      <c r="N29" s="40">
        <f t="shared" si="7"/>
        <v>19994</v>
      </c>
      <c r="O29" s="40">
        <f t="shared" si="7"/>
        <v>0</v>
      </c>
      <c r="P29" s="9">
        <f>+M29+J29+G29</f>
        <v>19994</v>
      </c>
      <c r="Q29" s="3"/>
      <c r="R29" s="3"/>
    </row>
    <row r="30" spans="1:18" ht="27.75" customHeight="1">
      <c r="A30" s="24">
        <v>5</v>
      </c>
      <c r="B30" s="25" t="s">
        <v>26</v>
      </c>
      <c r="C30" s="87"/>
      <c r="D30" s="89"/>
      <c r="E30" s="34">
        <v>39651</v>
      </c>
      <c r="F30" s="34"/>
      <c r="G30" s="38">
        <f>+F30+E30</f>
        <v>39651</v>
      </c>
      <c r="H30" s="39">
        <f>1690+18002</f>
        <v>19692</v>
      </c>
      <c r="I30" s="39"/>
      <c r="J30" s="40">
        <f>+H30+I30</f>
        <v>19692</v>
      </c>
      <c r="K30" s="39"/>
      <c r="L30" s="39"/>
      <c r="M30" s="40">
        <f>+K30+L30</f>
        <v>0</v>
      </c>
      <c r="N30" s="40">
        <f t="shared" si="7"/>
        <v>59343</v>
      </c>
      <c r="O30" s="40">
        <f t="shared" si="7"/>
        <v>0</v>
      </c>
      <c r="P30" s="9">
        <f>+M30+J30+G30</f>
        <v>59343</v>
      </c>
      <c r="Q30" s="3"/>
      <c r="R30" s="3"/>
    </row>
    <row r="31" spans="1:18" ht="24.75" customHeight="1">
      <c r="A31" s="52"/>
      <c r="B31" s="53" t="s">
        <v>5</v>
      </c>
      <c r="C31" s="54"/>
      <c r="D31" s="55"/>
      <c r="E31" s="36">
        <f>+E30+E29+E28+E27+E26</f>
        <v>598304</v>
      </c>
      <c r="F31" s="36">
        <f>+F30+F29+F28+F27+F26</f>
        <v>0</v>
      </c>
      <c r="G31" s="56">
        <f aca="true" t="shared" si="8" ref="G31:P31">+G26+G27+G28+G29+G30</f>
        <v>598304</v>
      </c>
      <c r="H31" s="56">
        <f t="shared" si="8"/>
        <v>1098324</v>
      </c>
      <c r="I31" s="56">
        <f t="shared" si="8"/>
        <v>0</v>
      </c>
      <c r="J31" s="56">
        <f t="shared" si="8"/>
        <v>1098324</v>
      </c>
      <c r="K31" s="56">
        <f t="shared" si="8"/>
        <v>429083</v>
      </c>
      <c r="L31" s="56">
        <f t="shared" si="8"/>
        <v>0</v>
      </c>
      <c r="M31" s="56">
        <f t="shared" si="8"/>
        <v>429083</v>
      </c>
      <c r="N31" s="56">
        <f t="shared" si="8"/>
        <v>2125711</v>
      </c>
      <c r="O31" s="56">
        <f t="shared" si="8"/>
        <v>0</v>
      </c>
      <c r="P31" s="56">
        <f t="shared" si="8"/>
        <v>2125711</v>
      </c>
      <c r="Q31" s="4"/>
      <c r="R31" s="3"/>
    </row>
    <row r="32" spans="1:18" ht="24.75" customHeight="1">
      <c r="A32" s="65" t="s">
        <v>0</v>
      </c>
      <c r="B32" s="65" t="s">
        <v>1</v>
      </c>
      <c r="C32" s="65" t="s">
        <v>2</v>
      </c>
      <c r="D32" s="65" t="s">
        <v>28</v>
      </c>
      <c r="E32" s="67" t="s">
        <v>27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  <c r="Q32" s="4"/>
      <c r="R32" s="3"/>
    </row>
    <row r="33" spans="1:18" ht="24.75" customHeight="1">
      <c r="A33" s="66"/>
      <c r="B33" s="66"/>
      <c r="C33" s="66"/>
      <c r="D33" s="66"/>
      <c r="E33" s="67" t="s">
        <v>7</v>
      </c>
      <c r="F33" s="68"/>
      <c r="G33" s="69"/>
      <c r="H33" s="67" t="s">
        <v>8</v>
      </c>
      <c r="I33" s="68"/>
      <c r="J33" s="69"/>
      <c r="K33" s="67" t="s">
        <v>17</v>
      </c>
      <c r="L33" s="68"/>
      <c r="M33" s="69"/>
      <c r="N33" s="67" t="s">
        <v>3</v>
      </c>
      <c r="O33" s="68"/>
      <c r="P33" s="69"/>
      <c r="Q33" s="4"/>
      <c r="R33" s="3"/>
    </row>
    <row r="34" spans="1:18" ht="24.75" customHeight="1">
      <c r="A34" s="66"/>
      <c r="B34" s="66"/>
      <c r="C34" s="66"/>
      <c r="D34" s="66"/>
      <c r="E34" s="13" t="s">
        <v>29</v>
      </c>
      <c r="F34" s="13" t="s">
        <v>30</v>
      </c>
      <c r="G34" s="13" t="s">
        <v>3</v>
      </c>
      <c r="H34" s="13" t="s">
        <v>29</v>
      </c>
      <c r="I34" s="13" t="s">
        <v>30</v>
      </c>
      <c r="J34" s="13" t="s">
        <v>3</v>
      </c>
      <c r="K34" s="13" t="s">
        <v>29</v>
      </c>
      <c r="L34" s="13" t="s">
        <v>30</v>
      </c>
      <c r="M34" s="13" t="s">
        <v>3</v>
      </c>
      <c r="N34" s="13" t="s">
        <v>29</v>
      </c>
      <c r="O34" s="13" t="s">
        <v>30</v>
      </c>
      <c r="P34" s="13" t="s">
        <v>3</v>
      </c>
      <c r="Q34" s="4"/>
      <c r="R34" s="3"/>
    </row>
    <row r="35" spans="1:18" ht="21" customHeight="1">
      <c r="A35" s="63">
        <v>1</v>
      </c>
      <c r="B35" s="63">
        <v>2</v>
      </c>
      <c r="C35" s="63">
        <v>3</v>
      </c>
      <c r="D35" s="63">
        <v>4</v>
      </c>
      <c r="E35" s="63">
        <v>5</v>
      </c>
      <c r="F35" s="63">
        <v>6</v>
      </c>
      <c r="G35" s="63">
        <v>7</v>
      </c>
      <c r="H35" s="63">
        <v>8</v>
      </c>
      <c r="I35" s="63">
        <v>9</v>
      </c>
      <c r="J35" s="63">
        <v>10</v>
      </c>
      <c r="K35" s="63">
        <v>11</v>
      </c>
      <c r="L35" s="63">
        <v>12</v>
      </c>
      <c r="M35" s="63">
        <v>13</v>
      </c>
      <c r="N35" s="63">
        <v>14</v>
      </c>
      <c r="O35" s="63">
        <v>15</v>
      </c>
      <c r="P35" s="63">
        <v>16</v>
      </c>
      <c r="Q35" s="4"/>
      <c r="R35" s="3"/>
    </row>
    <row r="36" spans="1:18" ht="19.5" customHeight="1">
      <c r="A36" s="75" t="s">
        <v>41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</row>
    <row r="37" spans="1:18" ht="69" customHeight="1">
      <c r="A37" s="46">
        <v>1</v>
      </c>
      <c r="B37" s="47" t="s">
        <v>21</v>
      </c>
      <c r="C37" s="71" t="s">
        <v>10</v>
      </c>
      <c r="D37" s="73" t="s">
        <v>4</v>
      </c>
      <c r="E37" s="48">
        <v>125425</v>
      </c>
      <c r="F37" s="48"/>
      <c r="G37" s="49">
        <f>+F37+E37</f>
        <v>125425</v>
      </c>
      <c r="H37" s="50"/>
      <c r="I37" s="50"/>
      <c r="J37" s="50">
        <f>+H37+I37</f>
        <v>0</v>
      </c>
      <c r="K37" s="50"/>
      <c r="L37" s="50"/>
      <c r="M37" s="50">
        <f>+K37+L37</f>
        <v>0</v>
      </c>
      <c r="N37" s="49">
        <f aca="true" t="shared" si="9" ref="N37:P39">+E37+H37+K37</f>
        <v>125425</v>
      </c>
      <c r="O37" s="49">
        <f t="shared" si="9"/>
        <v>0</v>
      </c>
      <c r="P37" s="51">
        <f t="shared" si="9"/>
        <v>125425</v>
      </c>
      <c r="Q37" s="3"/>
      <c r="R37" s="3"/>
    </row>
    <row r="38" spans="1:18" ht="47.25" customHeight="1">
      <c r="A38" s="26">
        <v>2</v>
      </c>
      <c r="B38" s="17" t="s">
        <v>20</v>
      </c>
      <c r="C38" s="71"/>
      <c r="D38" s="73"/>
      <c r="E38" s="34">
        <v>20220</v>
      </c>
      <c r="F38" s="34"/>
      <c r="G38" s="35">
        <f>+F38+E38</f>
        <v>20220</v>
      </c>
      <c r="H38" s="5"/>
      <c r="I38" s="5"/>
      <c r="J38" s="5">
        <f>+H38+I38</f>
        <v>0</v>
      </c>
      <c r="K38" s="5"/>
      <c r="L38" s="5"/>
      <c r="M38" s="5">
        <f>+K38+L38</f>
        <v>0</v>
      </c>
      <c r="N38" s="35">
        <f t="shared" si="9"/>
        <v>20220</v>
      </c>
      <c r="O38" s="35">
        <f t="shared" si="9"/>
        <v>0</v>
      </c>
      <c r="P38" s="9">
        <f t="shared" si="9"/>
        <v>20220</v>
      </c>
      <c r="Q38" s="3"/>
      <c r="R38" s="3"/>
    </row>
    <row r="39" spans="1:18" ht="47.25" customHeight="1">
      <c r="A39" s="26">
        <v>3</v>
      </c>
      <c r="B39" s="17" t="s">
        <v>24</v>
      </c>
      <c r="C39" s="72"/>
      <c r="D39" s="74"/>
      <c r="E39" s="34">
        <v>54600</v>
      </c>
      <c r="F39" s="41"/>
      <c r="G39" s="35">
        <f>+F39+E39</f>
        <v>54600</v>
      </c>
      <c r="H39" s="5"/>
      <c r="I39" s="5"/>
      <c r="J39" s="5">
        <f>+H39+I39</f>
        <v>0</v>
      </c>
      <c r="K39" s="5"/>
      <c r="L39" s="5"/>
      <c r="M39" s="5">
        <f>+K39+L39</f>
        <v>0</v>
      </c>
      <c r="N39" s="35">
        <f t="shared" si="9"/>
        <v>54600</v>
      </c>
      <c r="O39" s="35">
        <f t="shared" si="9"/>
        <v>0</v>
      </c>
      <c r="P39" s="42">
        <f t="shared" si="9"/>
        <v>54600</v>
      </c>
      <c r="Q39" s="3"/>
      <c r="R39" s="3"/>
    </row>
    <row r="40" spans="1:18" ht="21.75" customHeight="1">
      <c r="A40" s="26"/>
      <c r="B40" s="27" t="s">
        <v>11</v>
      </c>
      <c r="C40" s="28"/>
      <c r="D40" s="29"/>
      <c r="E40" s="43">
        <f>+E39+E38+E37</f>
        <v>200245</v>
      </c>
      <c r="F40" s="43">
        <f aca="true" t="shared" si="10" ref="F40:P40">+F39+F38+F37</f>
        <v>0</v>
      </c>
      <c r="G40" s="43">
        <f t="shared" si="10"/>
        <v>200245</v>
      </c>
      <c r="H40" s="43">
        <f t="shared" si="10"/>
        <v>0</v>
      </c>
      <c r="I40" s="43">
        <f t="shared" si="10"/>
        <v>0</v>
      </c>
      <c r="J40" s="43">
        <f t="shared" si="10"/>
        <v>0</v>
      </c>
      <c r="K40" s="43">
        <f t="shared" si="10"/>
        <v>0</v>
      </c>
      <c r="L40" s="43">
        <f t="shared" si="10"/>
        <v>0</v>
      </c>
      <c r="M40" s="43">
        <f t="shared" si="10"/>
        <v>0</v>
      </c>
      <c r="N40" s="43">
        <f t="shared" si="10"/>
        <v>200245</v>
      </c>
      <c r="O40" s="43">
        <f t="shared" si="10"/>
        <v>0</v>
      </c>
      <c r="P40" s="36">
        <f t="shared" si="10"/>
        <v>200245</v>
      </c>
      <c r="Q40" s="4"/>
      <c r="R40" s="3"/>
    </row>
    <row r="41" spans="1:17" ht="26.25" customHeight="1">
      <c r="A41" s="30"/>
      <c r="B41" s="31" t="s">
        <v>6</v>
      </c>
      <c r="C41" s="32"/>
      <c r="D41" s="30"/>
      <c r="E41" s="44">
        <f aca="true" t="shared" si="11" ref="E41:P41">+E24+E31+E40</f>
        <v>1704078</v>
      </c>
      <c r="F41" s="44">
        <f t="shared" si="11"/>
        <v>84495</v>
      </c>
      <c r="G41" s="44">
        <f t="shared" si="11"/>
        <v>1788573</v>
      </c>
      <c r="H41" s="44">
        <f t="shared" si="11"/>
        <v>1517684</v>
      </c>
      <c r="I41" s="44">
        <f t="shared" si="11"/>
        <v>0</v>
      </c>
      <c r="J41" s="44">
        <f t="shared" si="11"/>
        <v>1517684</v>
      </c>
      <c r="K41" s="44">
        <f t="shared" si="11"/>
        <v>596036</v>
      </c>
      <c r="L41" s="44">
        <f t="shared" si="11"/>
        <v>55651</v>
      </c>
      <c r="M41" s="44">
        <f t="shared" si="11"/>
        <v>651687</v>
      </c>
      <c r="N41" s="44">
        <f t="shared" si="11"/>
        <v>3817798</v>
      </c>
      <c r="O41" s="44">
        <f t="shared" si="11"/>
        <v>140146</v>
      </c>
      <c r="P41" s="45">
        <f t="shared" si="11"/>
        <v>3957944</v>
      </c>
      <c r="Q41" s="10"/>
    </row>
    <row r="42" spans="1:16" ht="28.5" customHeight="1">
      <c r="A42" s="6"/>
      <c r="B42" s="1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/>
    </row>
    <row r="43" spans="1:16" ht="15">
      <c r="A43" s="6"/>
      <c r="B43" s="6"/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/>
      <c r="C44" s="11"/>
      <c r="D44" s="6"/>
      <c r="E44" s="6"/>
      <c r="F44" s="6"/>
      <c r="G44" s="12"/>
      <c r="H44" s="12"/>
      <c r="I44" s="12"/>
      <c r="J44" s="6"/>
      <c r="K44" s="6"/>
      <c r="L44" s="6"/>
      <c r="M44" s="6"/>
      <c r="N44" s="6"/>
      <c r="O44" s="6"/>
      <c r="P44" s="6"/>
    </row>
    <row r="45" spans="1:17" ht="15">
      <c r="A45" s="6"/>
      <c r="B45" s="6"/>
      <c r="C45" s="11"/>
      <c r="D45" s="6"/>
      <c r="E45" s="6"/>
      <c r="F45" s="6"/>
      <c r="G45" s="12"/>
      <c r="H45" s="12"/>
      <c r="I45" s="12"/>
      <c r="J45" s="6"/>
      <c r="K45" s="6"/>
      <c r="L45" s="6"/>
      <c r="M45" s="6"/>
      <c r="N45" s="6"/>
      <c r="O45" s="6"/>
      <c r="P45" s="6"/>
      <c r="Q45" s="10"/>
    </row>
    <row r="46" spans="1:16" ht="15">
      <c r="A46" s="6"/>
      <c r="B46" s="6"/>
      <c r="C46" s="6"/>
      <c r="D46" s="6"/>
      <c r="E46" s="6"/>
      <c r="F46" s="6"/>
      <c r="G46" s="12"/>
      <c r="H46" s="12"/>
      <c r="I46" s="12"/>
      <c r="J46" s="6"/>
      <c r="K46" s="6"/>
      <c r="L46" s="6"/>
      <c r="M46" s="6"/>
      <c r="N46" s="6"/>
      <c r="O46" s="6"/>
      <c r="P46" s="6"/>
    </row>
  </sheetData>
  <sheetProtection selectLockedCells="1" selectUnlockedCells="1"/>
  <mergeCells count="27">
    <mergeCell ref="A10:A12"/>
    <mergeCell ref="D10:D12"/>
    <mergeCell ref="E10:P10"/>
    <mergeCell ref="E11:G11"/>
    <mergeCell ref="H11:J11"/>
    <mergeCell ref="K11:M11"/>
    <mergeCell ref="N11:P11"/>
    <mergeCell ref="C10:C12"/>
    <mergeCell ref="B10:B12"/>
    <mergeCell ref="C37:C39"/>
    <mergeCell ref="D37:D39"/>
    <mergeCell ref="A36:P36"/>
    <mergeCell ref="A25:P25"/>
    <mergeCell ref="A14:P14"/>
    <mergeCell ref="C15:C24"/>
    <mergeCell ref="D15:D24"/>
    <mergeCell ref="C26:C30"/>
    <mergeCell ref="D26:D30"/>
    <mergeCell ref="A32:A34"/>
    <mergeCell ref="B32:B34"/>
    <mergeCell ref="C32:C34"/>
    <mergeCell ref="D32:D34"/>
    <mergeCell ref="E32:P32"/>
    <mergeCell ref="E33:G33"/>
    <mergeCell ref="H33:J33"/>
    <mergeCell ref="K33:M33"/>
    <mergeCell ref="N33:P33"/>
  </mergeCells>
  <printOptions/>
  <pageMargins left="0.35433070866141736" right="0.2362204724409449" top="0.2362204724409449" bottom="0.708661417322834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vd-zag2new</cp:lastModifiedBy>
  <cp:lastPrinted>2021-04-14T05:17:24Z</cp:lastPrinted>
  <dcterms:created xsi:type="dcterms:W3CDTF">2020-06-11T07:08:31Z</dcterms:created>
  <dcterms:modified xsi:type="dcterms:W3CDTF">2021-04-14T12:14:39Z</dcterms:modified>
  <cp:category/>
  <cp:version/>
  <cp:contentType/>
  <cp:contentStatus/>
</cp:coreProperties>
</file>