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0"/>
  </bookViews>
  <sheets>
    <sheet name="упр (2)" sheetId="1" r:id="rId1"/>
    <sheet name="упр (3)" sheetId="2" r:id="rId2"/>
  </sheets>
  <definedNames/>
  <calcPr fullCalcOnLoad="1" refMode="R1C1"/>
</workbook>
</file>

<file path=xl/sharedStrings.xml><?xml version="1.0" encoding="utf-8"?>
<sst xmlns="http://schemas.openxmlformats.org/spreadsheetml/2006/main" count="115" uniqueCount="59">
  <si>
    <t>№ з/п</t>
  </si>
  <si>
    <t xml:space="preserve">Завдання </t>
  </si>
  <si>
    <t>Виконавець</t>
  </si>
  <si>
    <t>Джерело фінансування</t>
  </si>
  <si>
    <t>всього</t>
  </si>
  <si>
    <t>міський бюджет</t>
  </si>
  <si>
    <t>Всього за ІІ розділом</t>
  </si>
  <si>
    <t>Всього за програмою</t>
  </si>
  <si>
    <t>Секретар міської ради</t>
  </si>
  <si>
    <t>2020 рік</t>
  </si>
  <si>
    <t>2021 рік</t>
  </si>
  <si>
    <t>Придбання оргтехніки та інших засобів</t>
  </si>
  <si>
    <t xml:space="preserve">управління з питань надзвичайних ситуацій та цивільного захисту населення Новокахов-ської міської ради    </t>
  </si>
  <si>
    <t>Всього за ІІІ розділом</t>
  </si>
  <si>
    <t>Транспортні витрати на перевезення</t>
  </si>
  <si>
    <t xml:space="preserve">управління з питань надзвичайних ситуацій та цивільного захисту населення Новокаховької міської ради                                                                                                                                                                                                                                   </t>
  </si>
  <si>
    <t>Оплата послуг водопостачання та водовідведення</t>
  </si>
  <si>
    <t>,</t>
  </si>
  <si>
    <t xml:space="preserve">Оплата праці </t>
  </si>
  <si>
    <t>Оплата електроенергії</t>
  </si>
  <si>
    <t>2022 рік</t>
  </si>
  <si>
    <t xml:space="preserve">                                                  до програми територіальної оборони території</t>
  </si>
  <si>
    <t xml:space="preserve"> Додаток </t>
  </si>
  <si>
    <t>Придбання, електричних,  господарчих товарів, будівельних матеріалів, канцелярського приладдя тощо</t>
  </si>
  <si>
    <t xml:space="preserve">                                                      Новокаховської міської ради на 2020-2022 роки</t>
  </si>
  <si>
    <t xml:space="preserve">           Завдання та обсяги фінансування програми територіальної оборони території </t>
  </si>
  <si>
    <t xml:space="preserve">                                       Новокаховської міської ради на 2020-2022 роки</t>
  </si>
  <si>
    <t>О.В.Лук'яненко</t>
  </si>
  <si>
    <t>І. Матеріально-технічне та продовольче забезпечення військової частини А1736</t>
  </si>
  <si>
    <t>ІІ.Утримання нежитлової будівлі, предназначеної для розміщення військовозобов'язаних Збройних Сил України</t>
  </si>
  <si>
    <t>Придбання побутової техніки</t>
  </si>
  <si>
    <t>Придбання спортивного інвентарю</t>
  </si>
  <si>
    <t>Придбання медичного обладнання, медикаментів, засобів індивідуального захисту тощо</t>
  </si>
  <si>
    <t>Придбання постільної білизни, одноразового посуду, господарчих товарів та інструментів,  канцелярського приладдя, води питної тощо</t>
  </si>
  <si>
    <t>Придбання електричних,  господарчих товарів та інструментів, будівельних матеріалів, снтехніки та комплектуючих до неї тощо</t>
  </si>
  <si>
    <t>Всього за І розділом</t>
  </si>
  <si>
    <t>Послуги з проведення імуноферментного аналізу на COVID-19 військовозобов'язаних</t>
  </si>
  <si>
    <t>Придбання огорожі</t>
  </si>
  <si>
    <t>Поточний ремонт (сантехнічні та електричні роботи)</t>
  </si>
  <si>
    <t>Обсяг фінансування, гривень</t>
  </si>
  <si>
    <t>Джерело фінансу-вання</t>
  </si>
  <si>
    <t>загальний фонд</t>
  </si>
  <si>
    <t>спеціальний фонд</t>
  </si>
  <si>
    <t>Придбання воріт, хвіртки</t>
  </si>
  <si>
    <t xml:space="preserve">                                                                                </t>
  </si>
  <si>
    <t xml:space="preserve">                                                                                      Завдання та обсяги фінансування програми територіальної оборони  </t>
  </si>
  <si>
    <t>Придбання дверей та піддашку</t>
  </si>
  <si>
    <t xml:space="preserve">                                                                                        Новокаховської міської територіальної громади на 2020-2022 роки</t>
  </si>
  <si>
    <t>Додаток 2</t>
  </si>
  <si>
    <t>Придбання вікон</t>
  </si>
  <si>
    <t>Придбання обладнання</t>
  </si>
  <si>
    <t>Придбання електричних,  господарчих товарів та інструментів, будівельних матеріалів, сантехніки та комплектуючих до неї, канцелярського приладдя тощо</t>
  </si>
  <si>
    <t>І. Матеріально-технічне та продовольче забезпечення об'єктів територіальної оборони</t>
  </si>
  <si>
    <t>IIІ. Матеріально-технічне та продовольче забезпечення підрозділів територіальної оборони</t>
  </si>
  <si>
    <t>до рішення виконавчого комітету</t>
  </si>
  <si>
    <t xml:space="preserve">Новокаховської міської ради </t>
  </si>
  <si>
    <t>Керуючий справами виконавчого комітету</t>
  </si>
  <si>
    <t>В,Г.Кубатко</t>
  </si>
  <si>
    <r>
      <rPr>
        <i/>
        <u val="single"/>
        <sz val="14"/>
        <rFont val="Times New Roman"/>
        <family val="1"/>
      </rPr>
      <t>09.02.2021</t>
    </r>
    <r>
      <rPr>
        <sz val="14"/>
        <rFont val="Times New Roman"/>
        <family val="1"/>
      </rPr>
      <t xml:space="preserve"> № </t>
    </r>
    <r>
      <rPr>
        <i/>
        <u val="single"/>
        <sz val="14"/>
        <rFont val="Times New Roman"/>
        <family val="1"/>
      </rPr>
      <t>57</t>
    </r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</si>
</sst>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i/>
      <u val="single"/>
      <sz val="14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/>
    </border>
    <border>
      <left style="thin">
        <color indexed="8"/>
      </left>
      <right/>
      <top/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/>
      <bottom/>
    </border>
    <border>
      <left/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/>
    </xf>
    <xf numFmtId="2" fontId="3" fillId="0" borderId="12" xfId="0" applyNumberFormat="1" applyFont="1" applyFill="1" applyBorder="1" applyAlignment="1">
      <alignment horizontal="center" vertical="top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33" borderId="12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2" fontId="9" fillId="0" borderId="12" xfId="0" applyNumberFormat="1" applyFont="1" applyFill="1" applyBorder="1" applyAlignment="1">
      <alignment horizontal="center" vertical="top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2" fontId="9" fillId="0" borderId="15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top" wrapText="1"/>
    </xf>
    <xf numFmtId="0" fontId="6" fillId="34" borderId="12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7" fillId="34" borderId="12" xfId="0" applyFont="1" applyFill="1" applyBorder="1" applyAlignment="1">
      <alignment/>
    </xf>
    <xf numFmtId="2" fontId="3" fillId="34" borderId="12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6" fillId="0" borderId="0" xfId="0" applyNumberFormat="1" applyFont="1" applyAlignment="1">
      <alignment/>
    </xf>
    <xf numFmtId="0" fontId="10" fillId="0" borderId="13" xfId="0" applyFont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9" xfId="0" applyFont="1" applyBorder="1" applyAlignment="1">
      <alignment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4" fillId="34" borderId="12" xfId="0" applyFont="1" applyFill="1" applyBorder="1" applyAlignment="1">
      <alignment/>
    </xf>
    <xf numFmtId="0" fontId="12" fillId="34" borderId="12" xfId="0" applyFont="1" applyFill="1" applyBorder="1" applyAlignment="1">
      <alignment/>
    </xf>
    <xf numFmtId="0" fontId="14" fillId="34" borderId="12" xfId="0" applyFont="1" applyFill="1" applyBorder="1" applyAlignment="1">
      <alignment/>
    </xf>
    <xf numFmtId="0" fontId="2" fillId="0" borderId="0" xfId="0" applyFont="1" applyAlignment="1">
      <alignment/>
    </xf>
    <xf numFmtId="2" fontId="4" fillId="0" borderId="17" xfId="0" applyNumberFormat="1" applyFont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2" fontId="4" fillId="0" borderId="21" xfId="0" applyNumberFormat="1" applyFont="1" applyFill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horizontal="center" vertical="top" wrapText="1"/>
    </xf>
    <xf numFmtId="2" fontId="4" fillId="0" borderId="22" xfId="0" applyNumberFormat="1" applyFont="1" applyFill="1" applyBorder="1" applyAlignment="1">
      <alignment horizontal="center" vertical="top" wrapText="1"/>
    </xf>
    <xf numFmtId="2" fontId="6" fillId="0" borderId="17" xfId="0" applyNumberFormat="1" applyFont="1" applyBorder="1" applyAlignment="1">
      <alignment horizontal="center" vertical="top" wrapText="1"/>
    </xf>
    <xf numFmtId="2" fontId="9" fillId="0" borderId="22" xfId="0" applyNumberFormat="1" applyFont="1" applyFill="1" applyBorder="1" applyAlignment="1">
      <alignment horizontal="center" vertical="top" wrapText="1"/>
    </xf>
    <xf numFmtId="2" fontId="9" fillId="0" borderId="13" xfId="0" applyNumberFormat="1" applyFont="1" applyBorder="1" applyAlignment="1">
      <alignment horizontal="center" vertical="top" wrapText="1"/>
    </xf>
    <xf numFmtId="2" fontId="9" fillId="34" borderId="12" xfId="0" applyNumberFormat="1" applyFont="1" applyFill="1" applyBorder="1" applyAlignment="1">
      <alignment/>
    </xf>
    <xf numFmtId="2" fontId="9" fillId="34" borderId="14" xfId="0" applyNumberFormat="1" applyFont="1" applyFill="1" applyBorder="1" applyAlignment="1">
      <alignment/>
    </xf>
    <xf numFmtId="0" fontId="12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vertical="top" wrapText="1"/>
    </xf>
    <xf numFmtId="2" fontId="4" fillId="0" borderId="23" xfId="0" applyNumberFormat="1" applyFont="1" applyBorder="1" applyAlignment="1">
      <alignment horizontal="center" vertical="top" wrapText="1"/>
    </xf>
    <xf numFmtId="2" fontId="4" fillId="0" borderId="24" xfId="0" applyNumberFormat="1" applyFont="1" applyFill="1" applyBorder="1" applyAlignment="1">
      <alignment horizontal="center" vertical="top"/>
    </xf>
    <xf numFmtId="2" fontId="4" fillId="0" borderId="14" xfId="0" applyNumberFormat="1" applyFont="1" applyFill="1" applyBorder="1" applyAlignment="1">
      <alignment horizontal="center" vertical="top"/>
    </xf>
    <xf numFmtId="2" fontId="9" fillId="0" borderId="24" xfId="0" applyNumberFormat="1" applyFont="1" applyFill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2" fontId="9" fillId="0" borderId="17" xfId="0" applyNumberFormat="1" applyFont="1" applyFill="1" applyBorder="1" applyAlignment="1">
      <alignment horizontal="center" vertical="top"/>
    </xf>
    <xf numFmtId="2" fontId="4" fillId="0" borderId="22" xfId="0" applyNumberFormat="1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4" fillId="0" borderId="17" xfId="0" applyNumberFormat="1" applyFont="1" applyFill="1" applyBorder="1" applyAlignment="1">
      <alignment horizontal="center" vertical="top"/>
    </xf>
    <xf numFmtId="0" fontId="11" fillId="33" borderId="10" xfId="0" applyFont="1" applyFill="1" applyBorder="1" applyAlignment="1">
      <alignment horizontal="center" vertical="top" wrapText="1"/>
    </xf>
    <xf numFmtId="0" fontId="11" fillId="33" borderId="26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11" fillId="33" borderId="17" xfId="0" applyFont="1" applyFill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6" xfId="0" applyFont="1" applyBorder="1" applyAlignment="1">
      <alignment vertical="top" wrapText="1"/>
    </xf>
    <xf numFmtId="2" fontId="9" fillId="0" borderId="0" xfId="0" applyNumberFormat="1" applyFont="1" applyBorder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27" xfId="0" applyFont="1" applyBorder="1" applyAlignment="1">
      <alignment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2" fillId="34" borderId="29" xfId="0" applyFont="1" applyFill="1" applyBorder="1" applyAlignment="1">
      <alignment horizontal="left" vertical="top" wrapText="1"/>
    </xf>
    <xf numFmtId="0" fontId="12" fillId="34" borderId="30" xfId="0" applyFont="1" applyFill="1" applyBorder="1" applyAlignment="1">
      <alignment horizontal="left" vertical="top" wrapText="1"/>
    </xf>
    <xf numFmtId="0" fontId="12" fillId="34" borderId="31" xfId="0" applyFont="1" applyFill="1" applyBorder="1" applyAlignment="1">
      <alignment horizontal="left" vertical="top" wrapText="1"/>
    </xf>
    <xf numFmtId="0" fontId="12" fillId="34" borderId="12" xfId="0" applyFont="1" applyFill="1" applyBorder="1" applyAlignment="1">
      <alignment horizontal="left" vertical="top" wrapText="1"/>
    </xf>
    <xf numFmtId="0" fontId="12" fillId="34" borderId="14" xfId="0" applyFont="1" applyFill="1" applyBorder="1" applyAlignment="1">
      <alignment horizontal="left" vertical="top" wrapText="1"/>
    </xf>
    <xf numFmtId="0" fontId="12" fillId="34" borderId="26" xfId="0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left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33" borderId="26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11" fillId="33" borderId="33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view="pageLayout" zoomScale="85" zoomScaleNormal="70" zoomScaleSheetLayoutView="75" zoomScalePageLayoutView="85" workbookViewId="0" topLeftCell="H1">
      <selection activeCell="M5" sqref="M5"/>
    </sheetView>
  </sheetViews>
  <sheetFormatPr defaultColWidth="9.140625" defaultRowHeight="12.75"/>
  <cols>
    <col min="1" max="1" width="4.7109375" style="0" customWidth="1"/>
    <col min="2" max="2" width="26.57421875" style="0" customWidth="1"/>
    <col min="3" max="3" width="16.00390625" style="0" customWidth="1"/>
    <col min="4" max="4" width="8.8515625" style="0" customWidth="1"/>
    <col min="5" max="5" width="12.7109375" style="0" customWidth="1"/>
    <col min="6" max="7" width="12.57421875" style="0" customWidth="1"/>
    <col min="8" max="8" width="12.7109375" style="0" customWidth="1"/>
    <col min="9" max="9" width="11.7109375" style="0" customWidth="1"/>
    <col min="10" max="10" width="12.7109375" style="0" customWidth="1"/>
    <col min="11" max="11" width="11.28125" style="0" customWidth="1"/>
    <col min="12" max="12" width="11.7109375" style="0" customWidth="1"/>
    <col min="13" max="13" width="13.421875" style="0" customWidth="1"/>
    <col min="14" max="14" width="12.57421875" style="0" customWidth="1"/>
    <col min="15" max="15" width="12.140625" style="0" customWidth="1"/>
    <col min="16" max="16" width="13.421875" style="0" customWidth="1"/>
    <col min="17" max="17" width="18.140625" style="0" customWidth="1"/>
    <col min="18" max="18" width="15.57421875" style="0" bestFit="1" customWidth="1"/>
  </cols>
  <sheetData>
    <row r="1" spans="13:16" ht="18.75">
      <c r="M1" s="1"/>
      <c r="N1" s="1"/>
      <c r="O1" s="1"/>
      <c r="P1" s="1"/>
    </row>
    <row r="2" spans="13:16" ht="18.75">
      <c r="M2" s="1" t="s">
        <v>48</v>
      </c>
      <c r="N2" s="1"/>
      <c r="O2" s="1"/>
      <c r="P2" s="1"/>
    </row>
    <row r="3" spans="13:16" ht="18.75">
      <c r="M3" s="54" t="s">
        <v>54</v>
      </c>
      <c r="O3" s="54"/>
      <c r="P3" s="1"/>
    </row>
    <row r="4" spans="13:16" ht="18.75">
      <c r="M4" s="1" t="s">
        <v>55</v>
      </c>
      <c r="N4" s="1"/>
      <c r="O4" s="1"/>
      <c r="P4" s="1"/>
    </row>
    <row r="5" spans="1:18" ht="18.75">
      <c r="A5" s="1"/>
      <c r="B5" s="1"/>
      <c r="C5" s="1"/>
      <c r="D5" s="1"/>
      <c r="E5" s="54" t="s">
        <v>44</v>
      </c>
      <c r="F5" s="54"/>
      <c r="G5" s="54"/>
      <c r="H5" s="54"/>
      <c r="I5" s="54"/>
      <c r="J5" s="54"/>
      <c r="K5" s="54"/>
      <c r="L5" s="54"/>
      <c r="M5" s="1" t="s">
        <v>58</v>
      </c>
      <c r="O5" s="1"/>
      <c r="P5" s="54"/>
      <c r="Q5" s="1"/>
      <c r="R5" s="1"/>
    </row>
    <row r="6" spans="1:18" ht="18.75">
      <c r="A6" s="1"/>
      <c r="B6" s="1"/>
      <c r="C6" s="1"/>
      <c r="D6" s="1"/>
      <c r="E6" s="1"/>
      <c r="F6" s="1"/>
      <c r="G6" s="11"/>
      <c r="H6" s="11"/>
      <c r="I6" s="11"/>
      <c r="J6" s="1"/>
      <c r="K6" s="1"/>
      <c r="L6" s="1"/>
      <c r="P6" s="1"/>
      <c r="Q6" s="1"/>
      <c r="R6" s="1"/>
    </row>
    <row r="7" spans="1:18" ht="18.75">
      <c r="A7" s="1"/>
      <c r="B7" s="1"/>
      <c r="C7" s="1"/>
      <c r="D7" s="1"/>
      <c r="E7" s="1"/>
      <c r="F7" s="1"/>
      <c r="G7" s="11"/>
      <c r="H7" s="11"/>
      <c r="I7" s="11"/>
      <c r="J7" s="1"/>
      <c r="K7" s="1"/>
      <c r="L7" s="1"/>
      <c r="P7" s="1"/>
      <c r="Q7" s="1"/>
      <c r="R7" s="1"/>
    </row>
    <row r="8" spans="1:18" ht="18.75">
      <c r="A8" s="1"/>
      <c r="B8" s="1"/>
      <c r="C8" s="1"/>
      <c r="D8" s="1"/>
      <c r="E8" s="1"/>
      <c r="F8" s="1"/>
      <c r="G8" s="11"/>
      <c r="H8" s="11"/>
      <c r="I8" s="11"/>
      <c r="J8" s="1"/>
      <c r="K8" s="1"/>
      <c r="L8" s="1"/>
      <c r="P8" s="1"/>
      <c r="Q8" s="1"/>
      <c r="R8" s="1"/>
    </row>
    <row r="9" spans="1:18" ht="18.75" customHeight="1">
      <c r="A9" s="1"/>
      <c r="B9" s="2" t="s">
        <v>45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"/>
    </row>
    <row r="10" spans="1:18" ht="16.5" customHeight="1">
      <c r="A10" s="1"/>
      <c r="B10" s="2" t="s">
        <v>47</v>
      </c>
      <c r="C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"/>
    </row>
    <row r="11" spans="1:18" ht="17.25" customHeight="1">
      <c r="A11" s="114" t="s">
        <v>0</v>
      </c>
      <c r="B11" s="114" t="s">
        <v>1</v>
      </c>
      <c r="C11" s="114" t="s">
        <v>2</v>
      </c>
      <c r="D11" s="114" t="s">
        <v>40</v>
      </c>
      <c r="E11" s="115" t="s">
        <v>39</v>
      </c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7"/>
      <c r="Q11" s="4"/>
      <c r="R11" s="4"/>
    </row>
    <row r="12" spans="1:18" ht="17.25" customHeight="1">
      <c r="A12" s="113"/>
      <c r="B12" s="113"/>
      <c r="C12" s="113"/>
      <c r="D12" s="113"/>
      <c r="E12" s="115" t="s">
        <v>9</v>
      </c>
      <c r="F12" s="116"/>
      <c r="G12" s="117"/>
      <c r="H12" s="115" t="s">
        <v>10</v>
      </c>
      <c r="I12" s="116"/>
      <c r="J12" s="117"/>
      <c r="K12" s="115" t="s">
        <v>20</v>
      </c>
      <c r="L12" s="116"/>
      <c r="M12" s="117"/>
      <c r="N12" s="115" t="s">
        <v>4</v>
      </c>
      <c r="O12" s="116"/>
      <c r="P12" s="117"/>
      <c r="Q12" s="4"/>
      <c r="R12" s="4"/>
    </row>
    <row r="13" spans="1:18" ht="31.5" customHeight="1">
      <c r="A13" s="118"/>
      <c r="B13" s="118"/>
      <c r="C13" s="118"/>
      <c r="D13" s="118"/>
      <c r="E13" s="34" t="s">
        <v>41</v>
      </c>
      <c r="F13" s="34" t="s">
        <v>42</v>
      </c>
      <c r="G13" s="35" t="s">
        <v>4</v>
      </c>
      <c r="H13" s="34" t="s">
        <v>41</v>
      </c>
      <c r="I13" s="34" t="s">
        <v>42</v>
      </c>
      <c r="J13" s="35" t="s">
        <v>4</v>
      </c>
      <c r="K13" s="34" t="s">
        <v>41</v>
      </c>
      <c r="L13" s="34" t="s">
        <v>42</v>
      </c>
      <c r="M13" s="35" t="s">
        <v>4</v>
      </c>
      <c r="N13" s="34" t="s">
        <v>41</v>
      </c>
      <c r="O13" s="34" t="s">
        <v>42</v>
      </c>
      <c r="P13" s="35" t="s">
        <v>4</v>
      </c>
      <c r="Q13" s="4"/>
      <c r="R13" s="4"/>
    </row>
    <row r="14" spans="1:18" ht="18.75" customHeight="1">
      <c r="A14" s="81">
        <v>1</v>
      </c>
      <c r="B14" s="81">
        <v>2</v>
      </c>
      <c r="C14" s="80">
        <v>3</v>
      </c>
      <c r="D14" s="80">
        <v>4</v>
      </c>
      <c r="E14" s="79">
        <v>5</v>
      </c>
      <c r="F14" s="79">
        <v>6</v>
      </c>
      <c r="G14" s="35">
        <v>7</v>
      </c>
      <c r="H14" s="79">
        <v>8</v>
      </c>
      <c r="I14" s="79">
        <v>9</v>
      </c>
      <c r="J14" s="35">
        <v>10</v>
      </c>
      <c r="K14" s="79">
        <v>11</v>
      </c>
      <c r="L14" s="79">
        <v>12</v>
      </c>
      <c r="M14" s="35">
        <v>13</v>
      </c>
      <c r="N14" s="79">
        <v>14</v>
      </c>
      <c r="O14" s="79">
        <v>15</v>
      </c>
      <c r="P14" s="35">
        <v>16</v>
      </c>
      <c r="Q14" s="4"/>
      <c r="R14" s="4"/>
    </row>
    <row r="15" spans="1:18" ht="18.75" customHeight="1">
      <c r="A15" s="101" t="s">
        <v>52</v>
      </c>
      <c r="B15" s="101"/>
      <c r="C15" s="104"/>
      <c r="D15" s="104"/>
      <c r="E15" s="104"/>
      <c r="F15" s="104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4"/>
      <c r="R15" s="4"/>
    </row>
    <row r="16" spans="1:18" ht="29.25" customHeight="1">
      <c r="A16" s="36">
        <v>1</v>
      </c>
      <c r="B16" s="37" t="s">
        <v>14</v>
      </c>
      <c r="C16" s="105" t="s">
        <v>15</v>
      </c>
      <c r="D16" s="106" t="s">
        <v>5</v>
      </c>
      <c r="E16" s="55">
        <v>30000</v>
      </c>
      <c r="F16" s="55"/>
      <c r="G16" s="56">
        <f>+E16+F16</f>
        <v>30000</v>
      </c>
      <c r="H16" s="56"/>
      <c r="I16" s="56"/>
      <c r="J16" s="8">
        <f>+H16+I16</f>
        <v>0</v>
      </c>
      <c r="K16" s="8">
        <v>26947</v>
      </c>
      <c r="L16" s="8"/>
      <c r="M16" s="8">
        <f>+K16+L16</f>
        <v>26947</v>
      </c>
      <c r="N16" s="8">
        <f>+E16+H16+K16</f>
        <v>56947</v>
      </c>
      <c r="O16" s="8">
        <f>+F16+I16+L16</f>
        <v>0</v>
      </c>
      <c r="P16" s="14">
        <f>+O16+N16</f>
        <v>56947</v>
      </c>
      <c r="Q16" s="4"/>
      <c r="R16" s="4"/>
    </row>
    <row r="17" spans="1:18" ht="76.5" customHeight="1">
      <c r="A17" s="36">
        <v>2</v>
      </c>
      <c r="B17" s="38" t="s">
        <v>51</v>
      </c>
      <c r="C17" s="105"/>
      <c r="D17" s="107"/>
      <c r="E17" s="55">
        <v>630424</v>
      </c>
      <c r="F17" s="55"/>
      <c r="G17" s="56">
        <f aca="true" t="shared" si="0" ref="G17:G24">+E17+F17</f>
        <v>630424</v>
      </c>
      <c r="H17" s="56">
        <f>81521+48550</f>
        <v>130071</v>
      </c>
      <c r="I17" s="56"/>
      <c r="J17" s="8">
        <f aca="true" t="shared" si="1" ref="J17:J24">+H17+I17</f>
        <v>130071</v>
      </c>
      <c r="K17" s="8">
        <v>140006</v>
      </c>
      <c r="L17" s="8"/>
      <c r="M17" s="8">
        <f aca="true" t="shared" si="2" ref="M17:M24">+K17+L17</f>
        <v>140006</v>
      </c>
      <c r="N17" s="8">
        <f aca="true" t="shared" si="3" ref="N17:N24">+E17+H17+K17</f>
        <v>900501</v>
      </c>
      <c r="O17" s="8">
        <f aca="true" t="shared" si="4" ref="O17:O24">+F17+I17+L17</f>
        <v>0</v>
      </c>
      <c r="P17" s="14">
        <f aca="true" t="shared" si="5" ref="P17:P24">+O17+N17</f>
        <v>900501</v>
      </c>
      <c r="Q17" s="5"/>
      <c r="R17" s="5"/>
    </row>
    <row r="18" spans="1:18" ht="33" customHeight="1">
      <c r="A18" s="36">
        <v>3</v>
      </c>
      <c r="B18" s="38" t="s">
        <v>11</v>
      </c>
      <c r="C18" s="105"/>
      <c r="D18" s="107"/>
      <c r="E18" s="55"/>
      <c r="F18" s="55"/>
      <c r="G18" s="56">
        <f t="shared" si="0"/>
        <v>0</v>
      </c>
      <c r="H18" s="56"/>
      <c r="I18" s="56"/>
      <c r="J18" s="8">
        <f t="shared" si="1"/>
        <v>0</v>
      </c>
      <c r="K18" s="8"/>
      <c r="L18" s="8">
        <v>55651</v>
      </c>
      <c r="M18" s="8">
        <f t="shared" si="2"/>
        <v>55651</v>
      </c>
      <c r="N18" s="8">
        <f t="shared" si="3"/>
        <v>0</v>
      </c>
      <c r="O18" s="8">
        <f t="shared" si="4"/>
        <v>55651</v>
      </c>
      <c r="P18" s="14">
        <f t="shared" si="5"/>
        <v>55651</v>
      </c>
      <c r="Q18" s="4"/>
      <c r="R18" s="5"/>
    </row>
    <row r="19" spans="1:18" ht="21" customHeight="1">
      <c r="A19" s="36">
        <v>4</v>
      </c>
      <c r="B19" s="39" t="s">
        <v>30</v>
      </c>
      <c r="C19" s="105"/>
      <c r="D19" s="107"/>
      <c r="E19" s="55">
        <v>14501</v>
      </c>
      <c r="F19" s="55">
        <v>28245</v>
      </c>
      <c r="G19" s="56">
        <f t="shared" si="0"/>
        <v>42746</v>
      </c>
      <c r="H19" s="56"/>
      <c r="I19" s="56"/>
      <c r="J19" s="8">
        <f t="shared" si="1"/>
        <v>0</v>
      </c>
      <c r="K19" s="8"/>
      <c r="L19" s="8"/>
      <c r="M19" s="8">
        <f t="shared" si="2"/>
        <v>0</v>
      </c>
      <c r="N19" s="8">
        <f t="shared" si="3"/>
        <v>14501</v>
      </c>
      <c r="O19" s="8">
        <f t="shared" si="4"/>
        <v>28245</v>
      </c>
      <c r="P19" s="14">
        <f t="shared" si="5"/>
        <v>42746</v>
      </c>
      <c r="Q19" s="5"/>
      <c r="R19" s="4"/>
    </row>
    <row r="20" spans="1:18" ht="20.25" customHeight="1">
      <c r="A20" s="40">
        <v>5</v>
      </c>
      <c r="B20" s="41" t="s">
        <v>37</v>
      </c>
      <c r="C20" s="105"/>
      <c r="D20" s="107"/>
      <c r="E20" s="55">
        <f>99752+84690</f>
        <v>184442</v>
      </c>
      <c r="F20" s="55"/>
      <c r="G20" s="56">
        <f t="shared" si="0"/>
        <v>184442</v>
      </c>
      <c r="H20" s="56"/>
      <c r="I20" s="56"/>
      <c r="J20" s="8">
        <f t="shared" si="1"/>
        <v>0</v>
      </c>
      <c r="K20" s="8"/>
      <c r="L20" s="8"/>
      <c r="M20" s="8">
        <f t="shared" si="2"/>
        <v>0</v>
      </c>
      <c r="N20" s="8">
        <f t="shared" si="3"/>
        <v>184442</v>
      </c>
      <c r="O20" s="8">
        <f t="shared" si="4"/>
        <v>0</v>
      </c>
      <c r="P20" s="14">
        <f t="shared" si="5"/>
        <v>184442</v>
      </c>
      <c r="Q20" s="5"/>
      <c r="R20" s="4"/>
    </row>
    <row r="21" spans="1:18" ht="20.25" customHeight="1">
      <c r="A21" s="40">
        <v>6</v>
      </c>
      <c r="B21" s="42" t="s">
        <v>43</v>
      </c>
      <c r="C21" s="105"/>
      <c r="D21" s="107"/>
      <c r="E21" s="55"/>
      <c r="F21" s="55">
        <v>46300</v>
      </c>
      <c r="G21" s="56">
        <f t="shared" si="0"/>
        <v>46300</v>
      </c>
      <c r="H21" s="56"/>
      <c r="I21" s="56"/>
      <c r="J21" s="8">
        <f t="shared" si="1"/>
        <v>0</v>
      </c>
      <c r="K21" s="8"/>
      <c r="L21" s="8"/>
      <c r="M21" s="8">
        <f t="shared" si="2"/>
        <v>0</v>
      </c>
      <c r="N21" s="8">
        <f t="shared" si="3"/>
        <v>0</v>
      </c>
      <c r="O21" s="8">
        <f t="shared" si="4"/>
        <v>46300</v>
      </c>
      <c r="P21" s="14">
        <f t="shared" si="5"/>
        <v>46300</v>
      </c>
      <c r="Q21" s="5"/>
      <c r="R21" s="5"/>
    </row>
    <row r="22" spans="1:18" ht="26.25" customHeight="1">
      <c r="A22" s="40">
        <v>7</v>
      </c>
      <c r="B22" s="42" t="s">
        <v>46</v>
      </c>
      <c r="C22" s="105"/>
      <c r="D22" s="107"/>
      <c r="E22" s="55">
        <v>46162</v>
      </c>
      <c r="F22" s="55">
        <v>9950</v>
      </c>
      <c r="G22" s="75">
        <f t="shared" si="0"/>
        <v>56112</v>
      </c>
      <c r="H22" s="75"/>
      <c r="I22" s="75"/>
      <c r="J22" s="76">
        <f t="shared" si="1"/>
        <v>0</v>
      </c>
      <c r="K22" s="76"/>
      <c r="L22" s="76"/>
      <c r="M22" s="76">
        <f t="shared" si="2"/>
        <v>0</v>
      </c>
      <c r="N22" s="76">
        <f t="shared" si="3"/>
        <v>46162</v>
      </c>
      <c r="O22" s="76">
        <f t="shared" si="4"/>
        <v>9950</v>
      </c>
      <c r="P22" s="77">
        <f t="shared" si="5"/>
        <v>56112</v>
      </c>
      <c r="Q22" s="5"/>
      <c r="R22" s="4"/>
    </row>
    <row r="23" spans="1:18" ht="26.25" customHeight="1">
      <c r="A23" s="40">
        <v>8</v>
      </c>
      <c r="B23" s="42" t="s">
        <v>50</v>
      </c>
      <c r="C23" s="105"/>
      <c r="D23" s="107"/>
      <c r="E23" s="55"/>
      <c r="F23" s="55"/>
      <c r="G23" s="75">
        <f t="shared" si="0"/>
        <v>0</v>
      </c>
      <c r="H23" s="78">
        <v>17764</v>
      </c>
      <c r="I23" s="78"/>
      <c r="J23" s="76">
        <f t="shared" si="1"/>
        <v>17764</v>
      </c>
      <c r="K23" s="78"/>
      <c r="L23" s="78"/>
      <c r="M23" s="76">
        <f t="shared" si="2"/>
        <v>0</v>
      </c>
      <c r="N23" s="76">
        <f t="shared" si="3"/>
        <v>17764</v>
      </c>
      <c r="O23" s="76">
        <f t="shared" si="4"/>
        <v>0</v>
      </c>
      <c r="P23" s="77">
        <f t="shared" si="5"/>
        <v>17764</v>
      </c>
      <c r="Q23" s="5"/>
      <c r="R23" s="4"/>
    </row>
    <row r="24" spans="1:18" ht="26.25" customHeight="1">
      <c r="A24" s="40">
        <v>9</v>
      </c>
      <c r="B24" s="42" t="s">
        <v>49</v>
      </c>
      <c r="C24" s="105"/>
      <c r="D24" s="107"/>
      <c r="E24" s="55"/>
      <c r="F24" s="55"/>
      <c r="G24" s="75">
        <f t="shared" si="0"/>
        <v>0</v>
      </c>
      <c r="H24" s="78">
        <v>49983</v>
      </c>
      <c r="I24" s="78"/>
      <c r="J24" s="76">
        <f t="shared" si="1"/>
        <v>49983</v>
      </c>
      <c r="K24" s="78"/>
      <c r="L24" s="78"/>
      <c r="M24" s="76">
        <f t="shared" si="2"/>
        <v>0</v>
      </c>
      <c r="N24" s="76">
        <f t="shared" si="3"/>
        <v>49983</v>
      </c>
      <c r="O24" s="76">
        <f t="shared" si="4"/>
        <v>0</v>
      </c>
      <c r="P24" s="77">
        <f t="shared" si="5"/>
        <v>49983</v>
      </c>
      <c r="Q24" s="5"/>
      <c r="R24" s="4"/>
    </row>
    <row r="25" spans="1:18" ht="25.5" customHeight="1">
      <c r="A25" s="43"/>
      <c r="B25" s="44" t="s">
        <v>35</v>
      </c>
      <c r="C25" s="105"/>
      <c r="D25" s="108"/>
      <c r="E25" s="57">
        <f>+E16+E17+E18+E19+E20+E21+E22+E24+E23</f>
        <v>905529</v>
      </c>
      <c r="F25" s="57">
        <f aca="true" t="shared" si="6" ref="F25:P25">+F16+F17+F18+F19+F20+F21+F22+F24+F23</f>
        <v>84495</v>
      </c>
      <c r="G25" s="57">
        <f t="shared" si="6"/>
        <v>990024</v>
      </c>
      <c r="H25" s="57">
        <f t="shared" si="6"/>
        <v>197818</v>
      </c>
      <c r="I25" s="57">
        <f t="shared" si="6"/>
        <v>0</v>
      </c>
      <c r="J25" s="57">
        <f t="shared" si="6"/>
        <v>197818</v>
      </c>
      <c r="K25" s="57">
        <f t="shared" si="6"/>
        <v>166953</v>
      </c>
      <c r="L25" s="57">
        <f t="shared" si="6"/>
        <v>55651</v>
      </c>
      <c r="M25" s="57">
        <f t="shared" si="6"/>
        <v>222604</v>
      </c>
      <c r="N25" s="57">
        <f t="shared" si="6"/>
        <v>1270300</v>
      </c>
      <c r="O25" s="57">
        <f t="shared" si="6"/>
        <v>140146</v>
      </c>
      <c r="P25" s="57">
        <f t="shared" si="6"/>
        <v>1410446</v>
      </c>
      <c r="Q25" s="5"/>
      <c r="R25" s="5"/>
    </row>
    <row r="26" spans="1:18" ht="16.5" customHeight="1">
      <c r="A26" s="101" t="s">
        <v>29</v>
      </c>
      <c r="B26" s="102"/>
      <c r="C26" s="102"/>
      <c r="D26" s="102"/>
      <c r="E26" s="103"/>
      <c r="F26" s="103"/>
      <c r="G26" s="104"/>
      <c r="H26" s="104"/>
      <c r="I26" s="104"/>
      <c r="J26" s="101"/>
      <c r="K26" s="101"/>
      <c r="L26" s="101"/>
      <c r="M26" s="101"/>
      <c r="N26" s="101"/>
      <c r="O26" s="101"/>
      <c r="P26" s="101"/>
      <c r="Q26" s="4"/>
      <c r="R26" s="4"/>
    </row>
    <row r="27" spans="1:18" ht="19.5" customHeight="1">
      <c r="A27" s="45">
        <v>1</v>
      </c>
      <c r="B27" s="46" t="s">
        <v>18</v>
      </c>
      <c r="C27" s="109" t="s">
        <v>12</v>
      </c>
      <c r="D27" s="111" t="s">
        <v>5</v>
      </c>
      <c r="E27" s="58">
        <v>358554</v>
      </c>
      <c r="F27" s="58"/>
      <c r="G27" s="59">
        <f>+F27+E27</f>
        <v>358554</v>
      </c>
      <c r="H27" s="60">
        <v>464103</v>
      </c>
      <c r="I27" s="60"/>
      <c r="J27" s="61">
        <f>+H27+I27</f>
        <v>464103</v>
      </c>
      <c r="K27" s="61">
        <v>390268</v>
      </c>
      <c r="L27" s="61"/>
      <c r="M27" s="61">
        <f>+K27+L27</f>
        <v>390268</v>
      </c>
      <c r="N27" s="61">
        <f>+E27+H27+K27</f>
        <v>1212925</v>
      </c>
      <c r="O27" s="61">
        <f>+F27+I27+L27</f>
        <v>0</v>
      </c>
      <c r="P27" s="20">
        <f>+M27+J27+G27</f>
        <v>1212925</v>
      </c>
      <c r="Q27" s="4"/>
      <c r="R27" s="4"/>
    </row>
    <row r="28" spans="1:18" ht="28.5" customHeight="1">
      <c r="A28" s="45">
        <v>2</v>
      </c>
      <c r="B28" s="46" t="s">
        <v>16</v>
      </c>
      <c r="C28" s="94"/>
      <c r="D28" s="96"/>
      <c r="E28" s="55">
        <f>17701</f>
        <v>17701</v>
      </c>
      <c r="F28" s="55"/>
      <c r="G28" s="59">
        <f>+F28+E28</f>
        <v>17701</v>
      </c>
      <c r="H28" s="60">
        <f>658+17728</f>
        <v>18386</v>
      </c>
      <c r="I28" s="60"/>
      <c r="J28" s="61">
        <f>+H28+I28</f>
        <v>18386</v>
      </c>
      <c r="K28" s="60">
        <v>732</v>
      </c>
      <c r="L28" s="60"/>
      <c r="M28" s="61">
        <f>+K28+L28</f>
        <v>732</v>
      </c>
      <c r="N28" s="61">
        <f>+E28+H28+K28</f>
        <v>36819</v>
      </c>
      <c r="O28" s="61">
        <f>+F28+I28+L28</f>
        <v>0</v>
      </c>
      <c r="P28" s="20">
        <f>+M28+J28+G28</f>
        <v>36819</v>
      </c>
      <c r="Q28" s="4"/>
      <c r="R28" s="5"/>
    </row>
    <row r="29" spans="1:18" ht="16.5" customHeight="1">
      <c r="A29" s="45">
        <v>3</v>
      </c>
      <c r="B29" s="46" t="s">
        <v>19</v>
      </c>
      <c r="C29" s="94"/>
      <c r="D29" s="96"/>
      <c r="E29" s="55">
        <f>162404</f>
        <v>162404</v>
      </c>
      <c r="F29" s="55"/>
      <c r="G29" s="59">
        <f>+F29+E29</f>
        <v>162404</v>
      </c>
      <c r="H29" s="60">
        <f>28523+567620</f>
        <v>596143</v>
      </c>
      <c r="I29" s="60"/>
      <c r="J29" s="61">
        <f>+H29+I29</f>
        <v>596143</v>
      </c>
      <c r="K29" s="60">
        <v>38083</v>
      </c>
      <c r="L29" s="60"/>
      <c r="M29" s="61">
        <f>+K29+L29</f>
        <v>38083</v>
      </c>
      <c r="N29" s="61">
        <f>+E29+H29+K29</f>
        <v>796630</v>
      </c>
      <c r="O29" s="61">
        <f>+F29+I29+L29</f>
        <v>0</v>
      </c>
      <c r="P29" s="20">
        <f>+M29+J29+G29</f>
        <v>796630</v>
      </c>
      <c r="Q29" s="4"/>
      <c r="R29" s="4"/>
    </row>
    <row r="30" spans="1:18" ht="63.75" customHeight="1">
      <c r="A30" s="45">
        <v>4</v>
      </c>
      <c r="B30" s="46" t="s">
        <v>34</v>
      </c>
      <c r="C30" s="94"/>
      <c r="D30" s="96"/>
      <c r="E30" s="55">
        <v>19994</v>
      </c>
      <c r="F30" s="55"/>
      <c r="G30" s="59">
        <f>+F30+E30</f>
        <v>19994</v>
      </c>
      <c r="H30" s="60"/>
      <c r="I30" s="60"/>
      <c r="J30" s="61">
        <f>+H30+I30</f>
        <v>0</v>
      </c>
      <c r="K30" s="60"/>
      <c r="L30" s="60"/>
      <c r="M30" s="61">
        <f>+K30+L30</f>
        <v>0</v>
      </c>
      <c r="N30" s="61">
        <f>+E30+H30+K30</f>
        <v>19994</v>
      </c>
      <c r="O30" s="61">
        <f>+F30+I30+L30</f>
        <v>0</v>
      </c>
      <c r="P30" s="20">
        <f>+M30+J30+G30</f>
        <v>19994</v>
      </c>
      <c r="Q30" s="4"/>
      <c r="R30" s="4"/>
    </row>
    <row r="31" spans="1:18" ht="27.75" customHeight="1">
      <c r="A31" s="45">
        <v>5</v>
      </c>
      <c r="B31" s="46" t="s">
        <v>38</v>
      </c>
      <c r="C31" s="110"/>
      <c r="D31" s="112"/>
      <c r="E31" s="55">
        <v>39651</v>
      </c>
      <c r="F31" s="55"/>
      <c r="G31" s="59">
        <f>+F31+E31</f>
        <v>39651</v>
      </c>
      <c r="H31" s="60">
        <f>1690+18002</f>
        <v>19692</v>
      </c>
      <c r="I31" s="60"/>
      <c r="J31" s="61">
        <f>+H31+I31</f>
        <v>19692</v>
      </c>
      <c r="K31" s="60"/>
      <c r="L31" s="60"/>
      <c r="M31" s="61">
        <f>+K31+L31</f>
        <v>0</v>
      </c>
      <c r="N31" s="61">
        <f>+E31+H31+K31</f>
        <v>59343</v>
      </c>
      <c r="O31" s="61">
        <f>+F31+I31+L31</f>
        <v>0</v>
      </c>
      <c r="P31" s="20">
        <f>+M31+J31+G31</f>
        <v>59343</v>
      </c>
      <c r="Q31" s="4"/>
      <c r="R31" s="4"/>
    </row>
    <row r="32" spans="1:18" ht="24.75" customHeight="1">
      <c r="A32" s="84"/>
      <c r="B32" s="85" t="s">
        <v>6</v>
      </c>
      <c r="C32" s="83"/>
      <c r="D32" s="73"/>
      <c r="E32" s="57">
        <f>+E31+E30+E29+E28+E27</f>
        <v>598304</v>
      </c>
      <c r="F32" s="57">
        <f>+F31+F30+F29+F28+F27</f>
        <v>0</v>
      </c>
      <c r="G32" s="74">
        <f aca="true" t="shared" si="7" ref="G32:P32">+G27+G28+G29+G30+G31</f>
        <v>598304</v>
      </c>
      <c r="H32" s="74">
        <f t="shared" si="7"/>
        <v>1098324</v>
      </c>
      <c r="I32" s="74">
        <f t="shared" si="7"/>
        <v>0</v>
      </c>
      <c r="J32" s="74">
        <f t="shared" si="7"/>
        <v>1098324</v>
      </c>
      <c r="K32" s="74">
        <f t="shared" si="7"/>
        <v>429083</v>
      </c>
      <c r="L32" s="74">
        <f t="shared" si="7"/>
        <v>0</v>
      </c>
      <c r="M32" s="74">
        <f t="shared" si="7"/>
        <v>429083</v>
      </c>
      <c r="N32" s="74">
        <f t="shared" si="7"/>
        <v>2125711</v>
      </c>
      <c r="O32" s="74">
        <f t="shared" si="7"/>
        <v>0</v>
      </c>
      <c r="P32" s="74">
        <f t="shared" si="7"/>
        <v>2125711</v>
      </c>
      <c r="Q32" s="5"/>
      <c r="R32" s="4"/>
    </row>
    <row r="33" spans="1:18" ht="24.75" customHeight="1">
      <c r="A33" s="90"/>
      <c r="B33" s="89"/>
      <c r="C33" s="88"/>
      <c r="D33" s="88"/>
      <c r="E33" s="86"/>
      <c r="F33" s="86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5"/>
      <c r="R33" s="4"/>
    </row>
    <row r="34" spans="1:18" ht="24.75" customHeight="1">
      <c r="A34" s="90"/>
      <c r="B34" s="89"/>
      <c r="C34" s="88"/>
      <c r="D34" s="88"/>
      <c r="E34" s="86"/>
      <c r="F34" s="86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5"/>
      <c r="R34" s="4"/>
    </row>
    <row r="35" spans="1:18" ht="24.75" customHeight="1">
      <c r="A35" s="91"/>
      <c r="B35" s="92"/>
      <c r="C35" s="93"/>
      <c r="D35" s="88"/>
      <c r="E35" s="86"/>
      <c r="F35" s="86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5"/>
      <c r="R35" s="4"/>
    </row>
    <row r="36" spans="1:18" ht="24.75" customHeight="1">
      <c r="A36" s="113" t="s">
        <v>0</v>
      </c>
      <c r="B36" s="113" t="s">
        <v>1</v>
      </c>
      <c r="C36" s="113" t="s">
        <v>2</v>
      </c>
      <c r="D36" s="114" t="s">
        <v>40</v>
      </c>
      <c r="E36" s="115" t="s">
        <v>39</v>
      </c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7"/>
      <c r="Q36" s="5"/>
      <c r="R36" s="4"/>
    </row>
    <row r="37" spans="1:18" ht="24.75" customHeight="1">
      <c r="A37" s="113"/>
      <c r="B37" s="113"/>
      <c r="C37" s="113"/>
      <c r="D37" s="113"/>
      <c r="E37" s="115" t="s">
        <v>9</v>
      </c>
      <c r="F37" s="116"/>
      <c r="G37" s="117"/>
      <c r="H37" s="115" t="s">
        <v>10</v>
      </c>
      <c r="I37" s="116"/>
      <c r="J37" s="117"/>
      <c r="K37" s="115" t="s">
        <v>20</v>
      </c>
      <c r="L37" s="116"/>
      <c r="M37" s="117"/>
      <c r="N37" s="115" t="s">
        <v>4</v>
      </c>
      <c r="O37" s="116"/>
      <c r="P37" s="117"/>
      <c r="Q37" s="5"/>
      <c r="R37" s="4"/>
    </row>
    <row r="38" spans="1:18" ht="24.75" customHeight="1">
      <c r="A38" s="113"/>
      <c r="B38" s="113"/>
      <c r="C38" s="113"/>
      <c r="D38" s="113"/>
      <c r="E38" s="79" t="s">
        <v>41</v>
      </c>
      <c r="F38" s="79" t="s">
        <v>42</v>
      </c>
      <c r="G38" s="79" t="s">
        <v>4</v>
      </c>
      <c r="H38" s="79" t="s">
        <v>41</v>
      </c>
      <c r="I38" s="79" t="s">
        <v>42</v>
      </c>
      <c r="J38" s="79" t="s">
        <v>4</v>
      </c>
      <c r="K38" s="79" t="s">
        <v>41</v>
      </c>
      <c r="L38" s="79" t="s">
        <v>42</v>
      </c>
      <c r="M38" s="79" t="s">
        <v>4</v>
      </c>
      <c r="N38" s="79" t="s">
        <v>41</v>
      </c>
      <c r="O38" s="79" t="s">
        <v>42</v>
      </c>
      <c r="P38" s="79" t="s">
        <v>4</v>
      </c>
      <c r="Q38" s="5"/>
      <c r="R38" s="4"/>
    </row>
    <row r="39" spans="1:18" ht="21" customHeight="1">
      <c r="A39" s="82">
        <v>1</v>
      </c>
      <c r="B39" s="82">
        <v>2</v>
      </c>
      <c r="C39" s="82">
        <v>3</v>
      </c>
      <c r="D39" s="82">
        <v>4</v>
      </c>
      <c r="E39" s="82">
        <v>5</v>
      </c>
      <c r="F39" s="82">
        <v>6</v>
      </c>
      <c r="G39" s="82">
        <v>7</v>
      </c>
      <c r="H39" s="82">
        <v>8</v>
      </c>
      <c r="I39" s="82">
        <v>9</v>
      </c>
      <c r="J39" s="82">
        <v>10</v>
      </c>
      <c r="K39" s="82">
        <v>11</v>
      </c>
      <c r="L39" s="82">
        <v>12</v>
      </c>
      <c r="M39" s="82">
        <v>13</v>
      </c>
      <c r="N39" s="82">
        <v>14</v>
      </c>
      <c r="O39" s="82">
        <v>15</v>
      </c>
      <c r="P39" s="82">
        <v>16</v>
      </c>
      <c r="Q39" s="5"/>
      <c r="R39" s="4"/>
    </row>
    <row r="40" spans="1:18" ht="19.5" customHeight="1">
      <c r="A40" s="98" t="s">
        <v>53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100"/>
      <c r="Q40" s="4"/>
      <c r="R40" s="4"/>
    </row>
    <row r="41" spans="1:18" ht="69" customHeight="1">
      <c r="A41" s="67">
        <v>1</v>
      </c>
      <c r="B41" s="68" t="s">
        <v>33</v>
      </c>
      <c r="C41" s="94" t="s">
        <v>12</v>
      </c>
      <c r="D41" s="96" t="s">
        <v>5</v>
      </c>
      <c r="E41" s="69">
        <v>125425</v>
      </c>
      <c r="F41" s="69"/>
      <c r="G41" s="70">
        <f>+F41+E41</f>
        <v>125425</v>
      </c>
      <c r="H41" s="71"/>
      <c r="I41" s="71"/>
      <c r="J41" s="71">
        <f>+H41+I41</f>
        <v>0</v>
      </c>
      <c r="K41" s="71"/>
      <c r="L41" s="71"/>
      <c r="M41" s="71">
        <f>+K41+L41</f>
        <v>0</v>
      </c>
      <c r="N41" s="70">
        <f>+E41+H41+K41</f>
        <v>125425</v>
      </c>
      <c r="O41" s="70">
        <f>+F41+I41+L41</f>
        <v>0</v>
      </c>
      <c r="P41" s="72">
        <f>+G41+J41+M41</f>
        <v>125425</v>
      </c>
      <c r="Q41" s="4"/>
      <c r="R41" s="4"/>
    </row>
    <row r="42" spans="1:18" ht="47.25" customHeight="1">
      <c r="A42" s="47">
        <v>2</v>
      </c>
      <c r="B42" s="38" t="s">
        <v>32</v>
      </c>
      <c r="C42" s="94"/>
      <c r="D42" s="96"/>
      <c r="E42" s="55">
        <v>20220</v>
      </c>
      <c r="F42" s="55"/>
      <c r="G42" s="56">
        <f>+F42+E42</f>
        <v>20220</v>
      </c>
      <c r="H42" s="8"/>
      <c r="I42" s="8"/>
      <c r="J42" s="8">
        <f>+H42+I42</f>
        <v>0</v>
      </c>
      <c r="K42" s="8"/>
      <c r="L42" s="8"/>
      <c r="M42" s="8">
        <f>+K42+L42</f>
        <v>0</v>
      </c>
      <c r="N42" s="56">
        <f>+E42+H42+K42</f>
        <v>20220</v>
      </c>
      <c r="O42" s="56">
        <f>+F42+I42+L42</f>
        <v>0</v>
      </c>
      <c r="P42" s="20">
        <f>+G42+J42+M42</f>
        <v>20220</v>
      </c>
      <c r="Q42" s="4"/>
      <c r="R42" s="4"/>
    </row>
    <row r="43" spans="1:18" ht="47.25" customHeight="1">
      <c r="A43" s="47">
        <v>3</v>
      </c>
      <c r="B43" s="38" t="s">
        <v>36</v>
      </c>
      <c r="C43" s="95"/>
      <c r="D43" s="97"/>
      <c r="E43" s="55">
        <v>54600</v>
      </c>
      <c r="F43" s="62"/>
      <c r="G43" s="56">
        <f>+F43+E43</f>
        <v>54600</v>
      </c>
      <c r="H43" s="8"/>
      <c r="I43" s="8"/>
      <c r="J43" s="8">
        <f>+H43+I43</f>
        <v>0</v>
      </c>
      <c r="K43" s="8"/>
      <c r="L43" s="8"/>
      <c r="M43" s="8">
        <f>+K43+L43</f>
        <v>0</v>
      </c>
      <c r="N43" s="56">
        <f>+E43+H43+K43</f>
        <v>54600</v>
      </c>
      <c r="O43" s="56">
        <f>+F43+I43+L43</f>
        <v>0</v>
      </c>
      <c r="P43" s="63">
        <f>+G43+J43+M43</f>
        <v>54600</v>
      </c>
      <c r="Q43" s="4"/>
      <c r="R43" s="4"/>
    </row>
    <row r="44" spans="1:18" ht="21.75" customHeight="1">
      <c r="A44" s="47"/>
      <c r="B44" s="48" t="s">
        <v>13</v>
      </c>
      <c r="C44" s="49"/>
      <c r="D44" s="50"/>
      <c r="E44" s="64">
        <f>+E43+E42+E41</f>
        <v>200245</v>
      </c>
      <c r="F44" s="64">
        <f aca="true" t="shared" si="8" ref="F44:P44">+F43+F42+F41</f>
        <v>0</v>
      </c>
      <c r="G44" s="64">
        <f t="shared" si="8"/>
        <v>200245</v>
      </c>
      <c r="H44" s="64">
        <f t="shared" si="8"/>
        <v>0</v>
      </c>
      <c r="I44" s="64">
        <f t="shared" si="8"/>
        <v>0</v>
      </c>
      <c r="J44" s="64">
        <f t="shared" si="8"/>
        <v>0</v>
      </c>
      <c r="K44" s="64">
        <f t="shared" si="8"/>
        <v>0</v>
      </c>
      <c r="L44" s="64">
        <f t="shared" si="8"/>
        <v>0</v>
      </c>
      <c r="M44" s="64">
        <f t="shared" si="8"/>
        <v>0</v>
      </c>
      <c r="N44" s="64">
        <f t="shared" si="8"/>
        <v>200245</v>
      </c>
      <c r="O44" s="64">
        <f t="shared" si="8"/>
        <v>0</v>
      </c>
      <c r="P44" s="57">
        <f t="shared" si="8"/>
        <v>200245</v>
      </c>
      <c r="Q44" s="5"/>
      <c r="R44" s="4"/>
    </row>
    <row r="45" spans="1:17" ht="26.25" customHeight="1">
      <c r="A45" s="51"/>
      <c r="B45" s="52" t="s">
        <v>7</v>
      </c>
      <c r="C45" s="53"/>
      <c r="D45" s="51"/>
      <c r="E45" s="65">
        <f aca="true" t="shared" si="9" ref="E45:P45">+E25+E32+E44</f>
        <v>1704078</v>
      </c>
      <c r="F45" s="65">
        <f t="shared" si="9"/>
        <v>84495</v>
      </c>
      <c r="G45" s="65">
        <f t="shared" si="9"/>
        <v>1788573</v>
      </c>
      <c r="H45" s="65">
        <f t="shared" si="9"/>
        <v>1296142</v>
      </c>
      <c r="I45" s="65">
        <f t="shared" si="9"/>
        <v>0</v>
      </c>
      <c r="J45" s="65">
        <f t="shared" si="9"/>
        <v>1296142</v>
      </c>
      <c r="K45" s="65">
        <f t="shared" si="9"/>
        <v>596036</v>
      </c>
      <c r="L45" s="65">
        <f t="shared" si="9"/>
        <v>55651</v>
      </c>
      <c r="M45" s="65">
        <f t="shared" si="9"/>
        <v>651687</v>
      </c>
      <c r="N45" s="65">
        <f t="shared" si="9"/>
        <v>3596256</v>
      </c>
      <c r="O45" s="65">
        <f t="shared" si="9"/>
        <v>140146</v>
      </c>
      <c r="P45" s="66">
        <f t="shared" si="9"/>
        <v>3736402</v>
      </c>
      <c r="Q45" s="28"/>
    </row>
    <row r="46" spans="1:16" ht="28.5" customHeight="1">
      <c r="A46" s="10"/>
      <c r="B46" s="1"/>
      <c r="C46" s="29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0"/>
    </row>
    <row r="47" spans="1:16" ht="15">
      <c r="A47" s="10"/>
      <c r="B47" s="10"/>
      <c r="C47" s="2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ht="15">
      <c r="A48" s="10"/>
      <c r="B48" s="10"/>
      <c r="C48" s="29"/>
      <c r="D48" s="10"/>
      <c r="E48" s="10"/>
      <c r="F48" s="10"/>
      <c r="G48" s="30"/>
      <c r="H48" s="30"/>
      <c r="I48" s="30"/>
      <c r="J48" s="10"/>
      <c r="K48" s="10"/>
      <c r="L48" s="10"/>
      <c r="M48" s="10"/>
      <c r="N48" s="10"/>
      <c r="O48" s="10"/>
      <c r="P48" s="10"/>
    </row>
    <row r="49" spans="1:17" ht="15">
      <c r="A49" s="10"/>
      <c r="B49" s="10" t="s">
        <v>56</v>
      </c>
      <c r="C49" s="29"/>
      <c r="D49" s="10"/>
      <c r="E49" s="10"/>
      <c r="F49" s="10"/>
      <c r="G49" s="30"/>
      <c r="H49" s="30"/>
      <c r="I49" s="30"/>
      <c r="J49" s="10" t="s">
        <v>57</v>
      </c>
      <c r="K49" s="10"/>
      <c r="L49" s="10"/>
      <c r="M49" s="10"/>
      <c r="N49" s="10"/>
      <c r="O49" s="10"/>
      <c r="P49" s="10"/>
      <c r="Q49" s="28"/>
    </row>
    <row r="50" spans="1:16" ht="15">
      <c r="A50" s="10"/>
      <c r="B50" s="10"/>
      <c r="C50" s="10"/>
      <c r="D50" s="10"/>
      <c r="E50" s="10"/>
      <c r="F50" s="10"/>
      <c r="G50" s="30"/>
      <c r="H50" s="30"/>
      <c r="I50" s="30"/>
      <c r="J50" s="10"/>
      <c r="K50" s="10"/>
      <c r="L50" s="10"/>
      <c r="M50" s="10"/>
      <c r="N50" s="10"/>
      <c r="O50" s="10"/>
      <c r="P50" s="10"/>
    </row>
  </sheetData>
  <sheetProtection selectLockedCells="1" selectUnlockedCells="1"/>
  <mergeCells count="27">
    <mergeCell ref="K37:M37"/>
    <mergeCell ref="N37:P37"/>
    <mergeCell ref="A11:A13"/>
    <mergeCell ref="D11:D13"/>
    <mergeCell ref="E11:P11"/>
    <mergeCell ref="E12:G12"/>
    <mergeCell ref="H12:J12"/>
    <mergeCell ref="K12:M12"/>
    <mergeCell ref="N12:P12"/>
    <mergeCell ref="C11:C13"/>
    <mergeCell ref="B11:B13"/>
    <mergeCell ref="C41:C43"/>
    <mergeCell ref="D41:D43"/>
    <mergeCell ref="A40:P40"/>
    <mergeCell ref="A26:P26"/>
    <mergeCell ref="A15:P15"/>
    <mergeCell ref="C16:C25"/>
    <mergeCell ref="D16:D25"/>
    <mergeCell ref="C27:C31"/>
    <mergeCell ref="D27:D31"/>
    <mergeCell ref="A36:A38"/>
    <mergeCell ref="B36:B38"/>
    <mergeCell ref="C36:C38"/>
    <mergeCell ref="D36:D38"/>
    <mergeCell ref="E36:P36"/>
    <mergeCell ref="E37:G37"/>
    <mergeCell ref="H37:J37"/>
  </mergeCells>
  <printOptions/>
  <pageMargins left="0.35433070866141736" right="0.2362204724409449" top="0.2362204724409449" bottom="0.7086614173228347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="70" zoomScaleNormal="70" zoomScaleSheetLayoutView="75" zoomScalePageLayoutView="0" workbookViewId="0" topLeftCell="A1">
      <selection activeCell="D28" sqref="D28"/>
    </sheetView>
  </sheetViews>
  <sheetFormatPr defaultColWidth="9.140625" defaultRowHeight="12.75"/>
  <cols>
    <col min="1" max="1" width="4.7109375" style="0" customWidth="1"/>
    <col min="2" max="2" width="28.140625" style="0" customWidth="1"/>
    <col min="3" max="3" width="22.00390625" style="0" customWidth="1"/>
    <col min="4" max="4" width="10.57421875" style="0" customWidth="1"/>
    <col min="5" max="5" width="14.7109375" style="0" customWidth="1"/>
    <col min="6" max="8" width="14.421875" style="0" customWidth="1"/>
    <col min="9" max="9" width="14.00390625" style="0" customWidth="1"/>
  </cols>
  <sheetData>
    <row r="1" spans="1:10" ht="18.75">
      <c r="A1" s="1"/>
      <c r="B1" s="1"/>
      <c r="C1" s="1"/>
      <c r="D1" s="1"/>
      <c r="E1" s="1" t="s">
        <v>22</v>
      </c>
      <c r="F1" s="1"/>
      <c r="G1" s="1"/>
      <c r="H1" s="1"/>
      <c r="I1" s="1"/>
      <c r="J1" s="1"/>
    </row>
    <row r="2" spans="1:10" ht="18.75">
      <c r="A2" s="1"/>
      <c r="B2" s="1"/>
      <c r="C2" s="1"/>
      <c r="D2" s="1"/>
      <c r="E2" s="11" t="s">
        <v>21</v>
      </c>
      <c r="F2" s="1"/>
      <c r="G2" s="1"/>
      <c r="H2" s="1"/>
      <c r="I2" s="1"/>
      <c r="J2" s="1"/>
    </row>
    <row r="3" spans="1:10" ht="18.75">
      <c r="A3" s="1"/>
      <c r="B3" s="1"/>
      <c r="C3" s="1"/>
      <c r="D3" s="1"/>
      <c r="E3" s="11" t="s">
        <v>24</v>
      </c>
      <c r="F3" s="1"/>
      <c r="G3" s="1"/>
      <c r="H3" s="1"/>
      <c r="I3" s="1"/>
      <c r="J3" s="1"/>
    </row>
    <row r="4" spans="1:10" ht="36" customHeight="1">
      <c r="A4" s="1"/>
      <c r="B4" s="2" t="s">
        <v>25</v>
      </c>
      <c r="C4" s="2"/>
      <c r="D4" s="2"/>
      <c r="E4" s="2"/>
      <c r="F4" s="2"/>
      <c r="G4" s="2"/>
      <c r="H4" s="2"/>
      <c r="I4" s="2"/>
      <c r="J4" s="1"/>
    </row>
    <row r="5" spans="1:10" ht="19.5" customHeight="1">
      <c r="A5" s="1"/>
      <c r="B5" s="2" t="s">
        <v>26</v>
      </c>
      <c r="C5" s="2"/>
      <c r="E5" s="2"/>
      <c r="F5" s="2"/>
      <c r="G5" s="2"/>
      <c r="H5" s="2"/>
      <c r="I5" s="2"/>
      <c r="J5" s="1"/>
    </row>
    <row r="6" spans="1:10" ht="17.25" customHeight="1">
      <c r="A6" s="120" t="s">
        <v>0</v>
      </c>
      <c r="B6" s="121" t="s">
        <v>1</v>
      </c>
      <c r="C6" s="121" t="s">
        <v>2</v>
      </c>
      <c r="D6" s="122" t="s">
        <v>3</v>
      </c>
      <c r="E6" s="122"/>
      <c r="F6" s="122"/>
      <c r="G6" s="122"/>
      <c r="H6" s="122"/>
      <c r="I6" s="4"/>
      <c r="J6" s="4"/>
    </row>
    <row r="7" spans="1:10" ht="17.25" customHeight="1">
      <c r="A7" s="120"/>
      <c r="B7" s="121"/>
      <c r="C7" s="121"/>
      <c r="D7" s="122"/>
      <c r="E7" s="12" t="s">
        <v>9</v>
      </c>
      <c r="F7" s="12" t="s">
        <v>10</v>
      </c>
      <c r="G7" s="12" t="s">
        <v>20</v>
      </c>
      <c r="H7" s="12" t="s">
        <v>4</v>
      </c>
      <c r="I7" s="4"/>
      <c r="J7" s="4"/>
    </row>
    <row r="8" spans="1:10" ht="18.75" customHeight="1">
      <c r="A8" s="119" t="s">
        <v>28</v>
      </c>
      <c r="B8" s="119"/>
      <c r="C8" s="119"/>
      <c r="D8" s="119"/>
      <c r="E8" s="119"/>
      <c r="F8" s="119"/>
      <c r="G8" s="119"/>
      <c r="H8" s="119"/>
      <c r="I8" s="4"/>
      <c r="J8" s="4"/>
    </row>
    <row r="9" spans="1:10" ht="114.75" customHeight="1">
      <c r="A9" s="13">
        <v>1</v>
      </c>
      <c r="B9" s="16" t="s">
        <v>14</v>
      </c>
      <c r="C9" s="123" t="s">
        <v>15</v>
      </c>
      <c r="D9" s="3" t="s">
        <v>5</v>
      </c>
      <c r="E9" s="14">
        <v>24211</v>
      </c>
      <c r="F9" s="8">
        <v>25591</v>
      </c>
      <c r="G9" s="8">
        <v>26947</v>
      </c>
      <c r="H9" s="14">
        <f>+G9+F9+E9</f>
        <v>76749</v>
      </c>
      <c r="I9" s="4"/>
      <c r="J9" s="4"/>
    </row>
    <row r="10" spans="1:10" ht="81" customHeight="1">
      <c r="A10" s="13">
        <v>2</v>
      </c>
      <c r="B10" s="15" t="s">
        <v>23</v>
      </c>
      <c r="C10" s="124"/>
      <c r="D10" s="123" t="s">
        <v>5</v>
      </c>
      <c r="E10" s="14">
        <v>153243</v>
      </c>
      <c r="F10" s="8">
        <v>132959</v>
      </c>
      <c r="G10" s="8">
        <v>140006</v>
      </c>
      <c r="H10" s="14">
        <f>+G10+F10+E10</f>
        <v>426208</v>
      </c>
      <c r="I10" s="5"/>
      <c r="J10" s="4"/>
    </row>
    <row r="11" spans="1:10" ht="33" customHeight="1">
      <c r="A11" s="13">
        <v>3</v>
      </c>
      <c r="B11" s="15" t="s">
        <v>11</v>
      </c>
      <c r="C11" s="124"/>
      <c r="D11" s="124"/>
      <c r="E11" s="14"/>
      <c r="F11" s="8">
        <v>52850</v>
      </c>
      <c r="G11" s="8">
        <v>55651</v>
      </c>
      <c r="H11" s="14">
        <f>+G11+F11+E11</f>
        <v>108501</v>
      </c>
      <c r="I11" s="4"/>
      <c r="J11" s="4"/>
    </row>
    <row r="12" spans="1:10" ht="33" customHeight="1">
      <c r="A12" s="13">
        <v>4</v>
      </c>
      <c r="B12" s="33" t="s">
        <v>30</v>
      </c>
      <c r="C12" s="124"/>
      <c r="D12" s="124"/>
      <c r="E12" s="14">
        <v>18846</v>
      </c>
      <c r="F12" s="8"/>
      <c r="G12" s="8"/>
      <c r="H12" s="14"/>
      <c r="I12" s="5"/>
      <c r="J12" s="4"/>
    </row>
    <row r="13" spans="1:10" ht="33" customHeight="1">
      <c r="A13" s="13">
        <v>5</v>
      </c>
      <c r="B13" s="33" t="s">
        <v>31</v>
      </c>
      <c r="C13" s="125"/>
      <c r="D13" s="125"/>
      <c r="E13" s="14">
        <v>3700</v>
      </c>
      <c r="F13" s="8"/>
      <c r="G13" s="8"/>
      <c r="H13" s="14"/>
      <c r="I13" s="4"/>
      <c r="J13" s="4"/>
    </row>
    <row r="14" spans="1:10" ht="17.25" customHeight="1">
      <c r="A14" s="7"/>
      <c r="B14" s="6" t="s">
        <v>6</v>
      </c>
      <c r="C14" s="18"/>
      <c r="D14" s="18"/>
      <c r="E14" s="9">
        <f>+E11+E10+E9+E12+E13</f>
        <v>200000</v>
      </c>
      <c r="F14" s="9">
        <f>+F11+F10+F9+F12+F13</f>
        <v>211400</v>
      </c>
      <c r="G14" s="9">
        <f>+G11+G10+G9+G12+G13</f>
        <v>222604</v>
      </c>
      <c r="H14" s="9">
        <f>+H11+H10+H9+H12+H13</f>
        <v>611458</v>
      </c>
      <c r="I14" s="4"/>
      <c r="J14" s="4"/>
    </row>
    <row r="15" spans="1:10" ht="19.5" customHeight="1">
      <c r="A15" s="119" t="s">
        <v>29</v>
      </c>
      <c r="B15" s="119"/>
      <c r="C15" s="119"/>
      <c r="D15" s="119"/>
      <c r="E15" s="119"/>
      <c r="F15" s="119"/>
      <c r="G15" s="119"/>
      <c r="H15" s="119"/>
      <c r="I15" s="4"/>
      <c r="J15" s="4"/>
    </row>
    <row r="16" spans="1:10" ht="19.5" customHeight="1">
      <c r="A16" s="19">
        <v>1</v>
      </c>
      <c r="B16" s="21" t="s">
        <v>18</v>
      </c>
      <c r="C16" s="126" t="s">
        <v>12</v>
      </c>
      <c r="D16" s="126" t="s">
        <v>5</v>
      </c>
      <c r="E16" s="32">
        <v>350638</v>
      </c>
      <c r="F16" s="20">
        <v>370624</v>
      </c>
      <c r="G16" s="20">
        <v>390268</v>
      </c>
      <c r="H16" s="20">
        <f>+G16+F16+E16</f>
        <v>1111530</v>
      </c>
      <c r="I16" s="4"/>
      <c r="J16" s="4"/>
    </row>
    <row r="17" spans="1:10" ht="48.75" customHeight="1">
      <c r="A17" s="19">
        <v>2</v>
      </c>
      <c r="B17" s="21" t="s">
        <v>16</v>
      </c>
      <c r="C17" s="126"/>
      <c r="D17" s="126"/>
      <c r="E17" s="32">
        <v>658</v>
      </c>
      <c r="F17" s="32">
        <v>696</v>
      </c>
      <c r="G17" s="20">
        <v>732</v>
      </c>
      <c r="H17" s="20">
        <f>+G17+F17+E17</f>
        <v>2086</v>
      </c>
      <c r="I17" s="4"/>
      <c r="J17" s="4"/>
    </row>
    <row r="18" spans="1:10" ht="19.5" customHeight="1">
      <c r="A18" s="19">
        <v>3</v>
      </c>
      <c r="B18" s="21" t="s">
        <v>19</v>
      </c>
      <c r="C18" s="126"/>
      <c r="D18" s="126"/>
      <c r="E18" s="32">
        <v>34216</v>
      </c>
      <c r="F18" s="32">
        <v>36166</v>
      </c>
      <c r="G18" s="20">
        <v>38083</v>
      </c>
      <c r="H18" s="20">
        <f>+G18+F18+E18</f>
        <v>108465</v>
      </c>
      <c r="I18" s="4"/>
      <c r="J18" s="4"/>
    </row>
    <row r="19" spans="1:10" ht="19.5" customHeight="1">
      <c r="A19" s="17"/>
      <c r="B19" s="6" t="s">
        <v>13</v>
      </c>
      <c r="C19" s="22"/>
      <c r="D19" s="31"/>
      <c r="E19" s="9">
        <f>+E16+E17+E18</f>
        <v>385512</v>
      </c>
      <c r="F19" s="9">
        <f>+F16+F17+F18</f>
        <v>407486</v>
      </c>
      <c r="G19" s="9">
        <f>+G16+G17+G18</f>
        <v>429083</v>
      </c>
      <c r="H19" s="20">
        <f>+G19+F19+E19</f>
        <v>1222081</v>
      </c>
      <c r="I19" s="4"/>
      <c r="J19" s="4"/>
    </row>
    <row r="20" spans="1:9" ht="18.75">
      <c r="A20" s="23"/>
      <c r="B20" s="24" t="s">
        <v>7</v>
      </c>
      <c r="C20" s="25"/>
      <c r="D20" s="26"/>
      <c r="E20" s="27">
        <f>+E19+E14</f>
        <v>585512</v>
      </c>
      <c r="F20" s="27">
        <f>+F19+F14</f>
        <v>618886</v>
      </c>
      <c r="G20" s="27">
        <f>+G19+G14</f>
        <v>651687</v>
      </c>
      <c r="H20" s="27">
        <f>+H19+H14</f>
        <v>1833539</v>
      </c>
      <c r="I20" s="28"/>
    </row>
    <row r="21" spans="1:8" ht="34.5" customHeight="1">
      <c r="A21" s="10"/>
      <c r="B21" s="1" t="s">
        <v>8</v>
      </c>
      <c r="C21" s="29"/>
      <c r="D21" s="1"/>
      <c r="E21" s="1"/>
      <c r="F21" s="1"/>
      <c r="G21" s="1" t="s">
        <v>27</v>
      </c>
      <c r="H21" s="10"/>
    </row>
    <row r="22" spans="1:8" ht="15">
      <c r="A22" s="10"/>
      <c r="B22" s="10"/>
      <c r="C22" s="29"/>
      <c r="D22" s="10"/>
      <c r="E22" s="10"/>
      <c r="F22" s="10"/>
      <c r="G22" s="10"/>
      <c r="H22" s="10"/>
    </row>
    <row r="23" spans="1:8" ht="15">
      <c r="A23" s="10"/>
      <c r="B23" s="10"/>
      <c r="C23" s="29"/>
      <c r="D23" s="10"/>
      <c r="E23" s="30"/>
      <c r="F23" s="10"/>
      <c r="G23" s="10"/>
      <c r="H23" s="10"/>
    </row>
    <row r="24" spans="1:9" ht="15">
      <c r="A24" s="10"/>
      <c r="B24" s="10"/>
      <c r="C24" s="29"/>
      <c r="D24" s="10"/>
      <c r="E24" s="10"/>
      <c r="F24" s="10"/>
      <c r="G24" s="10"/>
      <c r="H24" s="10"/>
      <c r="I24" s="28"/>
    </row>
    <row r="25" spans="1:8" ht="15">
      <c r="A25" s="10"/>
      <c r="B25" s="10"/>
      <c r="C25" s="10"/>
      <c r="D25" s="10"/>
      <c r="E25" s="10" t="s">
        <v>17</v>
      </c>
      <c r="F25" s="10"/>
      <c r="G25" s="10"/>
      <c r="H25" s="10"/>
    </row>
  </sheetData>
  <sheetProtection selectLockedCells="1" selectUnlockedCells="1"/>
  <mergeCells count="11">
    <mergeCell ref="C9:C13"/>
    <mergeCell ref="D10:D13"/>
    <mergeCell ref="A15:H15"/>
    <mergeCell ref="C16:C18"/>
    <mergeCell ref="D16:D18"/>
    <mergeCell ref="A8:H8"/>
    <mergeCell ref="A6:A7"/>
    <mergeCell ref="B6:B7"/>
    <mergeCell ref="C6:C7"/>
    <mergeCell ref="D6:D7"/>
    <mergeCell ref="E6:H6"/>
  </mergeCells>
  <printOptions/>
  <pageMargins left="0.35" right="0.22013888888888888" top="0.2298611111111111" bottom="0.42986111111111114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lenovo-pk</dc:creator>
  <cp:keywords/>
  <dc:description/>
  <cp:lastModifiedBy>123</cp:lastModifiedBy>
  <cp:lastPrinted>2021-02-08T06:39:42Z</cp:lastPrinted>
  <dcterms:created xsi:type="dcterms:W3CDTF">2020-06-11T07:08:31Z</dcterms:created>
  <dcterms:modified xsi:type="dcterms:W3CDTF">2021-02-12T12:19:37Z</dcterms:modified>
  <cp:category/>
  <cp:version/>
  <cp:contentType/>
  <cp:contentStatus/>
</cp:coreProperties>
</file>