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8195" windowHeight="11760" firstSheet="17" activeTab="39"/>
  </bookViews>
  <sheets>
    <sheet name="0160" sheetId="1" r:id="rId1"/>
    <sheet name="3191" sheetId="2" r:id="rId2"/>
    <sheet name="3192" sheetId="3" r:id="rId3"/>
    <sheet name="3180" sheetId="4" r:id="rId4"/>
    <sheet name="3160" sheetId="5" r:id="rId5"/>
    <sheet name="3242" sheetId="6" r:id="rId6"/>
    <sheet name="3090" sheetId="7" r:id="rId7"/>
    <sheet name="3050" sheetId="8" r:id="rId8"/>
    <sheet name="3041" sheetId="9" r:id="rId9"/>
    <sheet name="3043" sheetId="10" r:id="rId10"/>
    <sheet name="3042" sheetId="11" r:id="rId11"/>
    <sheet name="3047" sheetId="12" r:id="rId12"/>
    <sheet name="6083" sheetId="13" r:id="rId13"/>
    <sheet name="3210_УПСЗН" sheetId="14" r:id="rId14"/>
    <sheet name="3230" sheetId="15" r:id="rId15"/>
    <sheet name="3081" sheetId="16" r:id="rId16"/>
    <sheet name="3087" sheetId="17" r:id="rId17"/>
    <sheet name="3049" sheetId="18" r:id="rId18"/>
    <sheet name="3082" sheetId="19" r:id="rId19"/>
    <sheet name="3083" sheetId="20" r:id="rId20"/>
    <sheet name="3084" sheetId="21" r:id="rId21"/>
    <sheet name="3085" sheetId="22" r:id="rId22"/>
    <sheet name="3045" sheetId="23" r:id="rId23"/>
    <sheet name="3046" sheetId="24" r:id="rId24"/>
    <sheet name="3044" sheetId="25" r:id="rId25"/>
    <sheet name="3011" sheetId="26" r:id="rId26"/>
    <sheet name="3012" sheetId="27" r:id="rId27"/>
    <sheet name="3021" sheetId="28" r:id="rId28"/>
    <sheet name="3022" sheetId="29" r:id="rId29"/>
    <sheet name="3031" sheetId="30" r:id="rId30"/>
    <sheet name="3032" sheetId="31" r:id="rId31"/>
    <sheet name="3033" sheetId="32" r:id="rId32"/>
    <sheet name="3035" sheetId="33" r:id="rId33"/>
    <sheet name="7693" sheetId="34" r:id="rId34"/>
    <sheet name="8230" sheetId="35" r:id="rId35"/>
    <sheet name="3104" sheetId="36" r:id="rId36"/>
    <sheet name="3210_ТЦ" sheetId="37" r:id="rId37"/>
    <sheet name="3105" sheetId="38" r:id="rId38"/>
    <sheet name="3121" sheetId="39" r:id="rId39"/>
    <sheet name="3123" sheetId="40" r:id="rId40"/>
  </sheets>
  <externalReferences>
    <externalReference r:id="rId43"/>
    <externalReference r:id="rId44"/>
  </externalReferences>
  <definedNames>
    <definedName name="_xlnm.Print_Area" localSheetId="25">'3011'!$A$1:$M$75</definedName>
    <definedName name="_xlnm.Print_Area" localSheetId="26">'3012'!$A$1:$M$76</definedName>
    <definedName name="_xlnm.Print_Area" localSheetId="27">'3021'!$A$1:$M$76</definedName>
    <definedName name="_xlnm.Print_Area" localSheetId="28">'3022'!$A$1:$M$76</definedName>
    <definedName name="_xlnm.Print_Area" localSheetId="29">'3031'!$A$1:$M$75</definedName>
    <definedName name="_xlnm.Print_Area" localSheetId="30">'3032'!$A$1:$M$75</definedName>
    <definedName name="_xlnm.Print_Area" localSheetId="31">'3033'!$A$1:$M$75</definedName>
    <definedName name="_xlnm.Print_Area" localSheetId="32">'3035'!$A$1:$M$75</definedName>
    <definedName name="_xlnm.Print_Area" localSheetId="8">'3041'!$A$1:$M$80</definedName>
    <definedName name="_xlnm.Print_Area" localSheetId="10">'3042'!$A$1:$M$80</definedName>
    <definedName name="_xlnm.Print_Area" localSheetId="9">'3043'!$A$1:$M$84</definedName>
    <definedName name="_xlnm.Print_Area" localSheetId="24">'3044'!$A$1:$M$81</definedName>
    <definedName name="_xlnm.Print_Area" localSheetId="22">'3045'!$A$1:$M$82</definedName>
    <definedName name="_xlnm.Print_Area" localSheetId="23">'3046'!$A$1:$M$81</definedName>
    <definedName name="_xlnm.Print_Area" localSheetId="11">'3047'!$A$1:$M$81</definedName>
    <definedName name="_xlnm.Print_Area" localSheetId="17">'3049'!$A$1:$M$78</definedName>
    <definedName name="_xlnm.Print_Area" localSheetId="7">'3050'!$A$1:$M$80</definedName>
    <definedName name="_xlnm.Print_Area" localSheetId="15">'3081'!$A$1:$M$95</definedName>
    <definedName name="_xlnm.Print_Area" localSheetId="18">'3082'!$A$1:$M$98</definedName>
    <definedName name="_xlnm.Print_Area" localSheetId="19">'3083'!$A$1:$M$78</definedName>
    <definedName name="_xlnm.Print_Area" localSheetId="20">'3084'!$A$1:$M$79</definedName>
    <definedName name="_xlnm.Print_Area" localSheetId="21">'3085'!$A$1:$M$81</definedName>
    <definedName name="_xlnm.Print_Area" localSheetId="16">'3087'!$A$1:$M$78</definedName>
    <definedName name="_xlnm.Print_Area" localSheetId="6">'3090'!$A$1:$M$81</definedName>
    <definedName name="_xlnm.Print_Area" localSheetId="35">'3104'!$A$1:$M$79</definedName>
    <definedName name="_xlnm.Print_Area" localSheetId="37">'3105'!$A$1:$M$80</definedName>
    <definedName name="_xlnm.Print_Area" localSheetId="38">'3121'!$A$1:$M$82</definedName>
    <definedName name="_xlnm.Print_Area" localSheetId="39">'3123'!$A$1:$M$79</definedName>
    <definedName name="_xlnm.Print_Area" localSheetId="4">'3160'!$A$1:$M$95</definedName>
    <definedName name="_xlnm.Print_Area" localSheetId="3">'3180'!$A$1:$M$95</definedName>
    <definedName name="_xlnm.Print_Area" localSheetId="1">'3191'!$A$1:$M$99</definedName>
    <definedName name="_xlnm.Print_Area" localSheetId="2">'3192'!$A$1:$M$95</definedName>
    <definedName name="_xlnm.Print_Area" localSheetId="36">'3210_ТЦ'!$A$1:$M$64</definedName>
    <definedName name="_xlnm.Print_Area" localSheetId="13">'3210_УПСЗН'!$A$1:$M$79</definedName>
    <definedName name="_xlnm.Print_Area" localSheetId="14">'3230'!$A$1:$M$93</definedName>
    <definedName name="_xlnm.Print_Area" localSheetId="5">'3242'!$A$1:$M$93</definedName>
    <definedName name="_xlnm.Print_Area" localSheetId="12">'6083'!$A$1:$M$83</definedName>
    <definedName name="_xlnm.Print_Area" localSheetId="33">'7693'!$A$1:$M$76</definedName>
    <definedName name="_xlnm.Print_Area" localSheetId="34">'8230'!$A$1:$M$75</definedName>
  </definedNames>
  <calcPr fullCalcOnLoad="1"/>
</workbook>
</file>

<file path=xl/sharedStrings.xml><?xml version="1.0" encoding="utf-8"?>
<sst xmlns="http://schemas.openxmlformats.org/spreadsheetml/2006/main" count="5025" uniqueCount="886">
  <si>
    <t>Кількість штатних одиниць</t>
  </si>
  <si>
    <t>Рішення Ново каховської міської ради від 13.12.2001р  №436 «Про створення центру ранньої медико-соціальної реабілітації дітей-інвалідів»</t>
  </si>
  <si>
    <t>Кількість установ для осіб з інвалідністю та дітей з інвалідністю</t>
  </si>
  <si>
    <t>Рішення від 20.10.2015 № 2279 «Про внесення змін до рішення Новокаховської міської ради від 11 травня 2010 року № 1507 «Про затвердження штатної чисельності установ Новокаховської міської ради у сфері соціального захисту населення»</t>
  </si>
  <si>
    <t>Пояснення щодо причин розбіжностей між фактичними та затвердженими результативними показниками Розбіжності відсутні</t>
  </si>
  <si>
    <t>Кількість осіб з інвалідністю та дітей з інвалідністю, які отримали реабілітаційні послуги</t>
  </si>
  <si>
    <t xml:space="preserve">                      Осіб</t>
  </si>
  <si>
    <t>Звітність (моніторінг) про діяльність реабілітаційних установ для осіб з інвалідністю, в тому числі дітей з інвалідністю сфери управління Мінсоцполітики та органів соціального захисту населення за відповідний період</t>
  </si>
  <si>
    <t>Пояснення щодо причин розбіжностей між фактичними та затвердженими результативними показниками Згідно постанови Кабінету Міністрів України від 31 січня 2007 року № 80 "Про затвердження Порядку надання інвалідам та дітям-інвалідам реабілітаційних послуг" центр реабілітації зараховує дітей до обслуговування згідно направлень УПСЗН Новокаховської міської ради. Чисельність дітей збільшено у зв»язку з тим, що збільшено число дітей направлених УПСЗН  Новокаховської міської ради. Відрахування дітей  проводиться протягом  року у зв»язку з закінченням терміну дії індивідуальної програми реабілітації. На вивільненне місце приймаються нові діти, це також впливає на збільшення чисельності дітей, які пройшли реабілітацію.</t>
  </si>
  <si>
    <t>Середні витрати на реабілітацію однієї особи з інвалідністю та дитини з інвалідністю  на рік</t>
  </si>
  <si>
    <t>Видатки установи на звітний період/ Кількість осіб з інвалідністю,            які отримали реабілітаційні послуги  на відповідний період в установі</t>
  </si>
  <si>
    <t>Кількість дітей з інвалідністю, які інтегровані в дошкільні, загальноосвітні навчальні заклади</t>
  </si>
  <si>
    <t xml:space="preserve">                       Осіб</t>
  </si>
  <si>
    <t>Кількість працевлаштованих осіб з інвалідністю</t>
  </si>
  <si>
    <t>Пояснення щодо причин розбіжностей між фактичними та затвердженими результативними показниками  На збільшення кількості дітей, які інтегровані в дошкільні, загальноосвітні навчальні заклади вплинуло відкриття спеціалізованих груп у дошкільному закладі та класів у загальноосвітніх школах. Діти до цих закладів зараховуються згідно направлень інклюзивно-ресурного центру.</t>
  </si>
  <si>
    <t>Відсоток охоплення  осіб з інвалідністю та дітей з інвалідністю реабілітаційними послугами  (276 од.)</t>
  </si>
  <si>
    <t>Кількість осіб з інвалідністю,            які отримали реабілітаційні послуги  за відповідний період по установі/ кількість осіб з інвалідністю та дітей з інвалідністю   за відповідний період звіт КЗ «ЦМЛ»  про дітей інвалідів за 2017 рік форма № 19</t>
  </si>
  <si>
    <t>Частка дітей з інвалідністю, які інтегровані  в дошкільні, загальноосвітні навчальні заклади, від загальної їх чисельності</t>
  </si>
  <si>
    <t>Кількість дітей з інвалідністю, які інтегровані в дошкільні, загальноосвітні навчальні заклади  за відповідний період/ Кількість осіб з інвалідністю,            які отримали реабілітаційні послуги  за відповідний період</t>
  </si>
  <si>
    <t>Частка працевлаштованих осіб з інвалідністю від загальної чисельності випускників</t>
  </si>
  <si>
    <t xml:space="preserve">Кількість працевлаштованих осіб з інвалідністю за відповідний період/ Кількість осіб з інвалідністю,            які отримали реабілітаційні послуги  за відповідний період </t>
  </si>
  <si>
    <t>Пояснення щодо причин розбіжностей між фактичними та затвердженими результативними показниками  На збільшення частки дітей, які інтегровані в дошкільні, загальноосвітні навчальні заклади вплинуло відкриття спеціалізованих груп у дошкільному закладі та класів у загальноосвітніх школах. Діти до цих закладів зараховуються згідно направлень інклюзивно-ресурного центру.</t>
  </si>
  <si>
    <t>Збільшення чисельності дітей склалось у зв»язку з тим, що збільшено число дітей направлених УПСЗН  Новокаховської міської ради до центруреабілітації. Відрахування дітей  проводиться протягом  року у зв»язку з закінченням терміну дії індивідуальної програми реабілітації. На вивільненне місце приймаються нові діти, це також впливає на збільшення чисельності дітей, які пройшли реабілітацію.  В результаті збільшення чисельності дітей, які пройшли реабілітацію зменьшились середні витрати на реабілітацію однієї дитини з інвалідністю.  На збільшення частки дітей, які інтегровані в дошкільні, загальноосвітні навчальні заклади вплинуло відкриття спеціалізованої групи у дошкільному закладі та класів у загальноосвітніх школах. Діти до цих закладів  діти зараховуються згідно направлень інклюзивно-ресурного центру.</t>
  </si>
  <si>
    <t>О.М.Стоянчук</t>
  </si>
  <si>
    <t>С.Г.Гнатюк</t>
  </si>
  <si>
    <t>0 800000</t>
  </si>
  <si>
    <t>0 813104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</si>
  <si>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</si>
  <si>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0 813210</t>
  </si>
  <si>
    <t>Вирішеня прорблеми безробіття та забезпечення зайнятості населення на території Новокаховської міської ради</t>
  </si>
  <si>
    <t>грн</t>
  </si>
  <si>
    <t>,</t>
  </si>
  <si>
    <t>Договір з Новокаховською філією Херсонського обласного центру зайнятості № 211919091800002 від 18.09.2019 р. про організацію громадських робіт та фінансування їх організації</t>
  </si>
  <si>
    <t>чисельність осіб забезпечених соціальним обслуговуванням (надання соціальних послуг), осіб/чисельність соціальних робітників</t>
  </si>
  <si>
    <t xml:space="preserve">Аналіз стану виконання результативних показників                                                                                                                                                                                                               </t>
  </si>
  <si>
    <t xml:space="preserve">В 2019 році виконання результативних показників склалося таким чином, що фактичні результативні показники дорівнюють затвердженим, це становить 100%  відношення досягнутих результатів </t>
  </si>
  <si>
    <t>Забезпечення організації та проведення громадських робіт забезпечує вирішення проблеми безробіття та зайнятості населення на території Новокаховської міської ради</t>
  </si>
  <si>
    <r>
      <t>Пояснення щодо причин розбіжностей між затвердженими та досягнутими результативними показниками</t>
    </r>
    <r>
      <rPr>
        <sz val="11"/>
        <color indexed="8"/>
        <rFont val="Times New Roman"/>
        <family val="1"/>
      </rPr>
      <t xml:space="preserve">                                                                                                                                                        </t>
    </r>
  </si>
  <si>
    <t>0 810000</t>
  </si>
  <si>
    <t>Надання соціальних послуг, зокрема стаціонарного догляду, догляду вдома, денного догляду, громадянам похилого віку, особам з інвалідністю, дітям з інвалідністю в установах соціального обслуговування системи органів праці та соціального захисту населення.</t>
  </si>
  <si>
    <t>Забезпечення соціальними послугами за місцем проживання громадян, не здатних до самообслуговування у зв’язку  з похилим віком, хворобою, інвалідністю, а також громадян, які перебувають у складних життєвих обставинах</t>
  </si>
  <si>
    <t>Пояснення щодо причин відхилення між касовими видатками (наданими кредитами) та затвердженими у паспорті бюджетної програми                                Так як на показник ефективності впливає напрями використання бюджетних коштів та чисельність осіб, забезпечених соціальним обслуговуванням, то у відповідності до проведених видатків станом на 01.01.2020 року напрями використання по загальному фонду становлять 3742369 грн . при запланованому показнику 3750942,00 грн. Відхилення становить 8573 грн. По спеціальному фонду відхилення становить 5523 грн, Ці видатки включають залишок коштів, що склався  по оплаті комунальних послуг та енергоносіїв ,   так як оплата відбувається згідно актів виконаних робіт та  послуг, наданих для оплати територіальному центру орендодавцями в особі УПСЗН та міськво, які є постачальниками послуг та енергоносіїв.Тому оплата відбувається відповідно до фактичних нарахувань, наданих орендодавцем.  В т.ч. по загальному фонду склався залишок по заробітній платі в сумі 815,06 грн за рахунок оплати лікарняних листів, які сплачуються фондом соціального страхування та 733 грн для придбання та повірки лічильника води, який не встановлений за відсутністю необхідності. Але це не вплинуло на показник ефективності в бік зменшення.</t>
  </si>
  <si>
    <t>кількість установ</t>
  </si>
  <si>
    <t>рішення міської ради від 23.12.2016 року № 645 «Про затвердження нової редакції Положення та структури територіального центру соціального обслуговування (надання соціальних послуг) Новокаховської міської ради»</t>
  </si>
  <si>
    <t>кількість відділень</t>
  </si>
  <si>
    <t>кількість штатних одиниць персоналу у т.ч.</t>
  </si>
  <si>
    <t>соціальних робітників</t>
  </si>
  <si>
    <t>Пояснення щодо причин розбіжностей між фактичними та затвердженими результативними показниками                                                                                        Фактична кількість соціальних працівників менша на 1 одиницю від планових у зв"язку з вакантною посадою соціального робітника станом на 01.01.2020 року.</t>
  </si>
  <si>
    <t>кількість осіб, які потребують соціального обслуговування (надання соціальних послуг)</t>
  </si>
  <si>
    <t>картотека особових справ одиноких і самотньопрооживаючих громадян похилого віку; звітність "Звіт про організацію соціального обслуговування (надання соціальних послуг) територіальними центрами соціального обслуговування" (форма 12-соц)</t>
  </si>
  <si>
    <t>з V групою рухової активності</t>
  </si>
  <si>
    <t>кількість осіб, забезпечених соціальним обслуговуванням (надання соціальних послуг)</t>
  </si>
  <si>
    <t>картотека особових справ одиноких і самотньопрооживаючих громадян похилого віку; звітність "Звіт про організацію соціального обслуговування (надання соціальних послуг) територіальними ценетрами соціального обслуговування" (форма 12-соц)</t>
  </si>
  <si>
    <t xml:space="preserve">Пояснення щодо причин розбіжностей між фактичними та затвердженими результативними показниками                                                                                                                        Чисельність осіб, забезпечених соціальним обслуговування (надання соціальних послуг) у відповідності до фактичних даних за 2019 рік, картотеки особових справ обслуговуваних територіальним центром осіб становить 1635 чол при плановому показнику 1660 чол, відхилення становить 25 чол. в бік зменшення, але це не вплинуло на відсоток осіб, охоплених соціальним обслуговуанням в бік зменшення, так як зменшено і кількість осіб, які потребують обслуговуання( виявлених) від запланиваних на 35 чол.         </t>
  </si>
  <si>
    <t>кількість обслуговуваних осіб на одну штатну одиницю соціального працівника (робітника)</t>
  </si>
  <si>
    <t xml:space="preserve">середні витрати на соціальне обслуговування (надання соціальних послуг) однієї особи територіальним центром за винятком стаціонарних відділень, грн/рік </t>
  </si>
  <si>
    <t>видатки відповідного періоду/чисельність осіб, забезпечених соціальним обслуговуванням (надання соціальних послуг), осіб</t>
  </si>
  <si>
    <t xml:space="preserve">Пояснення щодо причин розбіжностей між фактичними та затвердженими результативними показниками                                                                                                Такий показник ефективності, як середні витрати на соціальне обслуговування ( надання соціальних послуг) 1 особи на рік збільшено на 27 грн. Це пов"язано з  фактичними результативними показниками, які досягнуті за рахунок касових видатків в бік зменшення за рахунок залишку коштів по енергоносіям та зменшення осіб, забезпечених соціальним обслуговуванням у відповідності до планових показників.   </t>
  </si>
  <si>
    <t>відсоток осіб, охоплених соціальним обслуговуванням, до загальної кількості осіб, які потребують соціальних послуг, %</t>
  </si>
  <si>
    <t>чисельність осіб забезпечених соціальним обслуговуванням (надання соціальних послуг), осіб/чисельність осіб, які потребують соціального облуговування</t>
  </si>
  <si>
    <t xml:space="preserve">Надання соціальних послуг на принципах адресності та індивідуального підходу, добровільного вибору отримання чи відмови від надання соціальних послуг, дотримання державних стандартів соціальних послуг, підвищення якості та ефективності надання соціальних послуг громадянам похилого віку, інвалідам у відділеннях територіального центру.  
Користь бюджетної програми: виявлення громадян, які перебувають у складних життєвих обставинах, визначення їх індивідуальних потреб у наданні соціальних послуг та забезпечення якісного надання соціальних послуг. 
 Здійснення організаціних заходів, спрямованих на вдосконалення соціального захисту осіб з інвалідністю, одиноких непрацездатних громадян похилого віку, з метою вирішення питань своєчасного забезпечення надання соціальних послуг, надання конкретної допомоги кожному громадянинові та підтримку тих, хто цього потребує- першочергові завдання , мета і ціль  виконання даної бюджетної програми. 
</t>
  </si>
  <si>
    <r>
      <t>Пояснення щодо причин розбіжностей між затвердженими та досягнутими результативними показниками</t>
    </r>
    <r>
      <rPr>
        <sz val="11"/>
        <color indexed="8"/>
        <rFont val="Times New Roman"/>
        <family val="1"/>
      </rPr>
      <t xml:space="preserve">                                                                                                                                                        Відсоток осіб, охоплених соціальним обслуговуванням збільшено на 1% , що відповідає співвідношенню фактичної чисельністі осіб, охоплених соціальним обслуговуванням,  до їх фактичної кількісті, та залежить від кількості звернувшихся за обслуговуванням чи отриманням соціальної послуги.</t>
    </r>
  </si>
  <si>
    <r>
      <t xml:space="preserve">Аналіз стану виконання результативних показників   </t>
    </r>
    <r>
      <rPr>
        <sz val="11"/>
        <color indexed="8"/>
        <rFont val="Times New Roman"/>
        <family val="1"/>
      </rPr>
      <t xml:space="preserve">                                                                                                                                                                                                                                        За 2019 рік виконання результативних показників склалося таким чином. Збільшено такий показник ефективності, як середі витрати на соціальне обслуговування  (надання соціальних послуг) 1 особи на рік на 27 грн та збільшено  показник якості, такий як відсоток осіб, охоплених соціальним обслуговуванням, до загальної кількості осіб, які потребують соціальних послуг на 1%. Це пов"язано з тим, що фактична наявність чисельності осіб виявлених, які потребують соціального обслугновування та осіб з V групою рухової активності, а також осіб фактично забезпечених соціальним обслуговуванням 1635 ,  меньша на 25 чол. ніж планувалося.  </t>
    </r>
  </si>
  <si>
    <t xml:space="preserve">По КЕКВ 2111 відхилення в сумі 268,27 грн. склались за рахунок оплати  лікарняних листів, які сплачуються фондом соціального страхування.                                                                                                                                                                                                                                                              По КЕКВ 2120 відхилення в сумі 1,19 грн.                                                                                                                                                                                                    По КЕКВ 2240 відхилення становить 836,98 грн., в т.ч. за  послуги прання – 646,60 грн., послуги зв»язку – 190,23 грн., страхування майна – 0,15 грн., які склались за рахунок зменшення витрат на послуги прання та послуги зв"язку.
По КЕКВ 2250  відхилення становить 97,40 грн., відхилення склались за рахунок зменьшення суми на проїзд.                                                                                                                                  По КЕКВ 2271  залишок планових  асигнувань становить  21169,66 грн. залишок склався у зв"язку з тим, що тариф на послуги з теплопостачання планувався 3070,74 грн. за 1 Гкал., а фактичний тариф згідно сплачених актів 2070,75 грн. за 1 Гкал.                                                                             По КЕКВ 2272 відхилення в сумі 2374,75 грн., які склались у зв"язку з тим, що видатки на послуги з водопостачання та водовідведення планувались на планову кількість дітей та працюючих згідно затверджених норм споживання води. Згідно рішення виконавчого комітету від 24 .04 2018р. № 114 "Про оренду об"єктів комунальної власності" витрати за послуги з водопостачання та водовідведення відшкодовувались за фактичне споживання.                                                                                                                                                                                                                                                                                                                                                                                            По КЕКВ 2273  відхилення в сумі 144,46 грн., які  склались за рахунок  коливань тарифу на електроенергію  на протязі звітного року.                                                                    По КЕКВ 2275 відхилення в сумі 0,32 грн.                                                                                                                                                                                                   По КЕКВ 2282  відхилення в сумі 8,00 грн.        </t>
  </si>
  <si>
    <t>Середньомісячний розмір допомоги на догляд одиноким малозабезпеченим особам, які за висновком ЛКК потребують постійного стороннього догляду (крім осіб з інвалідністю І групи)</t>
  </si>
  <si>
    <t>Середньомісячний розмір допомоги на догляд малозабезпеченим особам з інвалідністю підгрупи А І групи</t>
  </si>
  <si>
    <t>Середньомісячний розмір допомоги на догляд малозабезпеченим особам з інвалідністю підгрупи Б І групи</t>
  </si>
  <si>
    <t>Для забезпечення виконання завдання та функцій за даною програмою передбачені кошти у сумі 4743691 грн., в тому числі за КЕКВ 2700 "Соціальне забезпечення" - 4739091 грн., КЕКВ 2200 "Використання товарів і послуг" - 4600 грн. Касові видатки склали 4319701,15 грн., в тому числі за КЕКВ 2700 "Соціальне забезпечення" - 4315881,97 грн., КЕКВ 2200 "Використання товарів і послуг" - 3819,18 грн. або 91,06 % до плану на рік. Тому, зменшення показників продукту "кількість одержувачів допомоги" пояснюється, що оплата здійснювалась на протязі року відповідно до звернень одержувачів допомоги в повному обсязі.</t>
  </si>
  <si>
    <t>Необхідні результати програми досягнуті у відповідності до  Закону України від 18.05.2004 р. № 1727 – IV «Про державну соціальну допомогу особам, які не мають права на пенсію, та особам з інвалідністю» (зі змінами від 03.10.2017 року № 2148 – VIII). Бюджетна програма 0813082 «Надання державної соціальної допомоги особам, які не мають права на пенсію, та особам з інвалідністю, державної соціальної допомоги на догляд» залишається актуальною для подальшої ії реалізації.</t>
  </si>
  <si>
    <t>0813083</t>
  </si>
  <si>
    <t>Надання допомоги по догляду за особами з інвалідністю І чи ІІ групи внаслідок психічного розладу</t>
  </si>
  <si>
    <t>Забезпечення надання допомоги по догляду за особами з інвалідністю І чи ІІ групи внаслідок психічного розладу.</t>
  </si>
  <si>
    <t>Забезпечення надання допомоги по догляду за особами з інвалідністю І чи ІІ групи внаслідок психічного розладу</t>
  </si>
  <si>
    <t>кількість одержувачів допомоги на догляд за особами з інвалідністю І чи ІІ групи внаслідок психічного розладу</t>
  </si>
  <si>
    <t xml:space="preserve">Відхилення відповідає фактичним видаткам на надання допомоги на догляд за особою з інвалідністю І чи ІІ групи внаслідок психічного розладу. Сплата здійснена згідно звернень одержувачів даної допомоги в повному обсязі                    </t>
  </si>
  <si>
    <t>середній розмір допомоги на догляд</t>
  </si>
  <si>
    <t xml:space="preserve">Постанова КМУ від 02.08.2000 р. № 1192 «Про надання щомісячної грошової допомоги малозабезпеченій особі, яка проживає разом з інвалідом І чи ІІ групи внаслідок психічного розладу, який за висновком лікарської комісії медичного закладу потребує постійного стороннього догляду, на догляд за ним», фактичні дані про надання окремих видів державної соціальної допомоги (форма № 2) </t>
  </si>
  <si>
    <t>Для забезпечення виконання завдання та функцій за даною програмою передбачені кошти у сумі 2647159 грн., в тому числі за КЕКВ 2700 "Соціальне забезпечення" - 2645413 грн., КЕКВ 2200 "Використання товарів і послуг" - 1746 грн.  Касові видатки склали 2168856,90 грн., в тому числі за КЕКВ 2700 "Соціальне забезпечення" - 2167567,44 грн., КЕКВ 2200 "Використання товарів і послуг" - 1289,46 грн., або 81,93% до плану на рік. Тому, зменшення показників продукту "кількість одержувачів допомоги на догляд за особою з інвалідністю І чи ІІ групи внаслідок психічного розладу" пояснюється, що оплата здійснювалась на протязі року відповідно до звернень одержувачів допомоги в повному обсязі.</t>
  </si>
  <si>
    <t>Необхідні результати програми досягнуті у відповідності до  Постанови КМУ від 02.08.2000 р. № 1192 «Про надання щомісячної грошової допомоги малозабезпеченій особі, яка проживає разом з інвалідом І чи ІІ групи внаслідок психічного розладу, який за висновком лікарської комісії медичного закладу потребує постійного стороннього догляду, на догляд за ним». Бюджетна програма 0813083 «Надання допомоги по догляду за особами з інвалідністю І чи ІІ групи внаслідок психічного розладу» залишається актуальною для подальшої ії реалізації.</t>
  </si>
  <si>
    <t>0813084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</si>
  <si>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</si>
  <si>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Забезпечення надання державної соціальної допомоги непрацюючим особам, які досягли загального пенсійного віку, але не набули права на пенсійну виплату.</t>
  </si>
  <si>
    <t>Забезпечення надання державної соціальної допомоги непрацюючим особам, які досягли загального пенсійного віку, але не набули права на пенсійну виплату</t>
  </si>
  <si>
    <t>кількість одержувачів тимчасової державної соціальної допомоги непрацюючим особам, які досягли загального пенсійного віку, але не набули права на пенсійну виплату</t>
  </si>
  <si>
    <t>Відхилення відповідає фактичним видаткам на надання тимчасової державної соціальної допомоги непрацюючим особам, які досягли загального пенсійного віку, але не набули права на пенсійну виплату. Сплата здійснена згідно звернень одержувачів даної допомоги в повному обсязі</t>
  </si>
  <si>
    <t>середньомісячний розмір тимчасової державної соціальної допомоги непрацюючим особам, які досягли загального пенсійного віку, але не набули права на пенсійну виплату</t>
  </si>
  <si>
    <t xml:space="preserve">Постанова Кабінету Міністрів України від 27.12.2017 р. № 1098 «Порядок призначення тимчасової державної соціальної допомоги непрацюючій особі, яка досягла загального пенсійного віку, але не набула права на пенсійну виплату», фактичні дані про надання окремих видів державної соціальної допомоги (форма № 2) </t>
  </si>
  <si>
    <t xml:space="preserve">Збільшення середньомісячного розміру допомоги відповідає різниці між ПМ для осіб, які втратили працездатність, і середньомісячним сукупним доходом сім"ї в розрахунку на одну особу за попередні шість місяців.  </t>
  </si>
  <si>
    <t>Для забезпечення виконання завдання та функцій за даною програмою передбачені кошти у сумі 1015046 грн., в тому числі за КЕКВ 2700 "Соціальне забезпечення" - 1014203 грн., КЕКВ 2200 "Використання товарів і послуг" - 843 грн.  Касові видатки склали 931490,83 грн., в тому числі за КЕКВ 2700 "Соціальне забезпечення" - 931414,49 грн., КЕКВ 2200 "Використання товарів і послуг" - 76,34 грн., або 91,77% до плану на рік. Тому, зменшення показників продукту "кількість одержувачів тимчасової державної соціальної допомоги непрацюючим особам, які досягли загального пенсійного віку, але не набули права на пенсійну виплату" пояснюється, що оплата здійснювалась на протязі року відповідно до звернень одержувачів допомоги в повному обсязі; збільшення показників ефективності пояснюється відсутністю сукупного доходу сім"ї в розрахунку на одну особу за попередні шість місяців.</t>
  </si>
  <si>
    <t xml:space="preserve">Необхідні результати програми досягнуті у відповідності до  Постанови Кабінету Міністрів України від 26.07.1996 р. № 832 «Про підвищення розмірів державної допомоги окремим категоріям громадян» (зі змінами від 23.08.2016 року № 542). Бюджетна програма 0813084 «Надання тимчасової державної соціальної допомоги непрацюючим особам, які досягли загального пенсійного віку, але не набули права на пенсійну виплату» залишається актуальною для подальшої ії реалізації. </t>
  </si>
  <si>
    <t>0813085</t>
  </si>
  <si>
    <t>Надання щомісячної компенсаційної виплати непрацюючій працездатній особі, яка доглядає за особою з інвалідністю І групи, а також за особою, яка досягла 80-річного віку</t>
  </si>
  <si>
    <t>Забезпечення надання щомісячної компенсаційної виплати непрацюючій працездатній особі, яка доглядає за особою з інвалідністю І групи, а також за особою, яка досягла 80 - річного віку.</t>
  </si>
  <si>
    <t>Забезпечення надання щомісячної компенсаційної виплати непрацюючій працездатній особі, яка доглядає за особою з інвалідністю І групи, а також за особою, яка досягла 80 - річного віку</t>
  </si>
  <si>
    <t>кількість одержувачів компенсаційної виплати непрацюючій працездатній особі, яка доглядає за особою з інвалідністю І групи, а також за особою, яка досягла 80 - річного віку</t>
  </si>
  <si>
    <t>Відхилення відповідає фактичним видаткам на надання компенсаційної виплати непрацюючій працездатній особі, яка доглядає за особою з інвалідністю І групи, а також за особою, яка досягла 80-річного віку. Сплата здійснена згідно звернень одержувачів даної допомоги в повному обсязі</t>
  </si>
  <si>
    <t>середньомісячний розмір компенсаційної виплати непрацюючій працездатній особі, яка доглядає за особою з інвалідністю І групи, а також за особою, яка досягла 80 - річного віку</t>
  </si>
  <si>
    <t xml:space="preserve">Постанова Кабінету Міністрів України від 26.07.1996 р. № 832 «Про підвищення розмірів державної допомоги окремим категоріям громадян» (зі змінами від 23.08.2016 року № 542), фактичні дані про надання окремих видів державної соціальної допомоги (форма № 2) </t>
  </si>
  <si>
    <t xml:space="preserve">Збільшення середньомісячного розміру компенсаційної виплати відповідає підвищенню індексу споживчих цін на протязі року.              </t>
  </si>
  <si>
    <t>Для забезпечення виконання завдання та функцій за даною програмою передбачені кошти у сумі 30554 грн., в тому числі за КЕКВ 2700 "Соціальне забезпечення" - 30506 грн., КЕКВ 2200 "Використання товарів і послуг" - 48 грн.  Касові видатки склали 25618,02 грн., в тому числі за КЕКВ 2700 "Соціальне забезпечення" - 25598,52 грн., КЕКВ 2200 "Використання товарів і послуг" - 19,50 грн., або 83,85% до плану на рік. Тому, зменшення показників продукту "кількість одержувачів компенсаційної виплати" пояснюється, що оплата здійснювалась на протязі року відповідно до звернень одержувачів допомоги в повному обсязі; збільшення показників ефективності пояснюється підвищенню індексу споживчих цін на протязі року.</t>
  </si>
  <si>
    <t>Необхідні результати програми досягнуті у відповідності до  Постанови Кабінету Міністрів України від 26.07.1996 р. № 832 «Про підвищення розмірів державної допомоги окремим категоріям громадян» (зі змінами від 23.08.2016 року № 542). Бюджетна програма 0813085 «Надання щомісячної компенсаційної виплати непрацюючій працездатній особі, яка доглядає за особою з інвалідністю І групи, а також за особою, яка досягла 80 – річного віку» залишається актуальною для подальшої ії реалізації.</t>
  </si>
  <si>
    <t>0813045</t>
  </si>
  <si>
    <t>Надання допомоги на дітей одиноким матерям</t>
  </si>
  <si>
    <t>Забезпечення надання допомоги на дітей одиноким матерям</t>
  </si>
  <si>
    <t>Кількість одержувачів допомоги на дітей віком до 6 років одиноким матерям</t>
  </si>
  <si>
    <t>Кількість одержувачів допомоги на дітей віком від 6 до 18 років одиноким матерям</t>
  </si>
  <si>
    <t>Кількість одержувачів допомоги на дітей віком від 18 до 23 років (якщо дитина навчається за денною формою навчання) одиноким матерям</t>
  </si>
  <si>
    <t>Відхилення відповідає фактичним видаткам на надання допомоги на дітей одиноким матерям. Сплата здійснена згідно звернень одержувачів даної допомоги в повному обсязі</t>
  </si>
  <si>
    <t>середньомісячний розмір допомоги на дітей віком до 6 років одиноким матерям</t>
  </si>
  <si>
    <t>середньомісячний розмір допомоги на дітей віком від 6 до 18 років одиноким матерям</t>
  </si>
  <si>
    <t>середньомісячний розмір допомоги на дітей віком від 18 до 23 років (якщо дитина навчається за денною формою навчання) одиноким матерям</t>
  </si>
  <si>
    <t xml:space="preserve">Відхилення відповідає різниці між 100% ПМ для дитини відповідного віку та середньомісячним сукупним доходом сім"ї в розрахунку на одну особу за попередні шість місяців   </t>
  </si>
  <si>
    <t>про виконання паспорта бюджетної програми місцевого бюджету за 2019 рік</t>
  </si>
  <si>
    <t>0813105</t>
  </si>
  <si>
    <t>Надання реабілітаційних послуг особам з інвалідністю та дітям з інвалідністю</t>
  </si>
  <si>
    <t>(найменування бюджетної підпрограми)</t>
  </si>
  <si>
    <t>надання соціальних послуг, зокрема стаціонарного догляду, догляду вдома, денного догляду, громадяном похилого віку, особам з інвалідністю, дітям з інвалідністю в установах соціального обслуговування системи органів праці та соціального захисту населення</t>
  </si>
  <si>
    <t>Забезпечення діяльності реабілітаційних установ для осіб (дітей) з інвалідністю, що належать до сфери органів соціального захисту населення</t>
  </si>
  <si>
    <t>Відхилення пояснюється фактором, який визначає розмір допомоги (сукупний дохід сім'ї за попередні шість місяців не повинен перевищувати 75% рівня забезпечення ПМ для сім"ї)</t>
  </si>
  <si>
    <t>Для забезпечення виконання завдання та функцій за даною програмою передбачені кошти у сумі 15061987 грн., в тому числі за КЕКВ 2700 "Соціальне забезпечення" - 15060276 грн., КЕКВ 2200 "Використання товарів і послуг" - 1711 грн.  Касові видатки склали 14436341,72 грн., в тому числі за КЕКВ 2700 "Соціальне забезпечення" - 14434994,41 грн., КЕКВ 2200 "Використання товарів і послуг" - 1347,31 грн. або 95,85% до плану на рік. Тому, зменшення показників продукту "кількість одержувачів допомоги малозабезпеченим сім'ям", "кількість дітей віком до 13 років з малозабезпечених сімей, на яких надаються обов’язкові доплати", "кількість дітей віком від 13 до 18 років з малозабезпечених сімей, на яких надаються обов’язкові доплати" пояснюється, що оплата здійснювалась на протязі року відповідно до звернень одержувачів допомоги в повному обсязі; зменшення показників ефективності "середньомісячний розмір допомоги малозабезпеченим сім"ям пояснюється тим, що сукупний дохід сім'ї за попередні шість місяців не повинен перевищувати 75% рівня забезпечення ПМ для сім"ї.</t>
  </si>
  <si>
    <t>Необхідні результати програми досягнуті у відповідності до  Закону України від 01.06.2000 р. № 1768 – ІІІ «Про державну соціальну допомогу малозабезпеченим сім'ям» (зі змінами від 14.07.2016 року № 1462 – VIII). Бюджетна програма 0813047 «Надання державної соціальної допомоги малозабезпеченим сім'ям» залишається актуальною для подальшої ії реалізації.</t>
  </si>
  <si>
    <t>0816083</t>
  </si>
  <si>
    <t>0610</t>
  </si>
  <si>
    <t xml:space="preserve">Проектні, будівельно - ремонтні роботи, придбання житла та приміщень для розвитку сімейних та інших форм виховання, наближених до сімейних, та забезпечення житлом дітей - сиріт, дітей, позбавлених батьківського піклування, осіб з їх числа </t>
  </si>
  <si>
    <t xml:space="preserve">Забезпечення житлом та приміщенням дитячих будинків сімейного типу, інших форм виховання, наближених до сімейних, та забезпечення житлом дітей - сиріт, осіб з їх числа </t>
  </si>
  <si>
    <t>міська Програма реалізації соціальної політики на 2016 - 2019 роки</t>
  </si>
  <si>
    <t>кількість дітей - сиріт, дітей, позбавлених батьківського піклування, осіб з їх числа, які перебувають на соціальному квартирному обліку</t>
  </si>
  <si>
    <t>протокол № 1 від 02.08.2019 р. засідання комісії по формуванню у 2019 р. пропозицій стосовно потреби щодо спрямування коштів субвенції з державного бюджету місцевим бюджетам на проектні, будівельно-ремонтні роботи, придбання житла та приміщень для розвитку сімейних та інших  форм виховання, наближених до сімейних, забезпечення житлом дітей-сиріт, дітей, позбавлених батьківського піклування, осіб з їх числа</t>
  </si>
  <si>
    <t>кількість дітей - сиріт, дітей, позбавлених батьківського піклування, осіб з їх числа, яким буде надано житло</t>
  </si>
  <si>
    <t>Рішення виконавчого комітету Новокаховської міської ради від 24.10.2019 р. № 399, 23.12.2019 р. № 400 "Про придбання квартир та затвердження протоколу №№ 5, 6,7 засідання комісії по формуванню у 2019 році пропозицій стосовно потреби щодо спрямування коштів субвенції з державного бюджету місцевим бюджетам на проектні, будівельно - ремонтні роботи, придбання житла та приміщень для розвитку сімейних та інших форм виховання, наближених до сімейних, забезпечення житлом дітей - сиріт, дітей, позбавлених батьківського піклування, осіб з їх числа за напрямками"</t>
  </si>
  <si>
    <t>обсяг видатків на будівництво/придбання житла для дітей - сиріт, дітей, позбавлених батьківського піклування, осіб з їх числа</t>
  </si>
  <si>
    <t>Рішення міської ради від 12.12.2019 р. № 2057 "Про внесення змін до рішення Новокаховської міської ради від 20.12.2018 р. № 1719 "Про міський бюджет на 2019 рік", Рішення виконавчого комітету Новокаховської міської ради від 24.10.2019 р. № 399, 23.12.2019 р. № 400 "Про придбання квартир та затвердження протоколу №№ 5, 6,7 засідання комісії по формуванню у 2019 році пропозицій стосовно потреби щодо спрямування коштів субвенції з державного бюджету місцевим бюджетам на проектні, будівельно - ремонтні роботи, придбання житла та приміщень для розвитку сімейних та інших форм виховання, наближених до сімейних, забезпечення житлом дітей - сиріт, дітей, позбавлених батьківського піклування, осіб з їх числа за напрямками"</t>
  </si>
  <si>
    <t>загальна вартість збудованого/придбаного житла для дітей - сиріт, дітей, позбавлених батьківського піклування, осіб з їх числа, в тому числі:</t>
  </si>
  <si>
    <t>Постанова КМУ від 15.11.2017 р. № 877 "Про затвердження Порядку та умов надання у 2019 році субвенції з державного бюджету місцевим бюджетам на проектні, будівельно - ремонтні роботи, придбання житла та приміщень для розвитку сімейних та інших форм виховання, наближених до сімейних, та забезпечення житлом дітей - сиріт, дітей, позбавлених батьківського піклування, осіб з їх числа" (зі змінами); наказ Мінрегіонбуд від 06.12.2018 р. № 335 "Про показники опосередкованої вартості спорудження житла за регіонами України"</t>
  </si>
  <si>
    <t>за рахунок коштів місцевого бюджету</t>
  </si>
  <si>
    <t>Рішення міської ради від 10.10.2019 р. № 2277 "Про внесення змін до рішення Новокаховської міської ради від 20.12.2018 р. № 1719 "Про міський бюджет на 2019 рік", ст.34 ЗУ "Про державну реєстрацію речових прав на нерухоме майно та їх обмежень"</t>
  </si>
  <si>
    <t>за рахунок коштів субвенції з державного бюджету</t>
  </si>
  <si>
    <t>Рішення міської ради від 12.12.2019 р. № 2057 "Про внесення змін до рішення Новокаховської міської ради від 20.12.2018 р. № 1719 "Про міський бюджет на 2019 рік"</t>
  </si>
  <si>
    <t>Розбіжність між плановими та касовими видатками на проектні, будівельно - ремонтні роботи, придбання житла та приміщень для розвитку сімейних та інших форм виховання, наближених до сімейних, та забезпечення житлом дітей - сиріт, дітей, позбавлених батьківського піклування, осіб з їх числа пояснюється із фактичною купівлею квартир за ціною меншою ніж встановлена гранична вартість житла, із фактичною оплатою послуг рецензування звітів та відміною 1% від ціни нерухомості в ПФУ.</t>
  </si>
  <si>
    <t>кількість збудованого/придбаного житла для дітей - сиріт, дітей, позбавлених батьківського піклування, осіб з їх числа</t>
  </si>
  <si>
    <t>загальна площа збудованого/придбаного житла для дітей - сиріт, дітей, позбавлених батьківського піклування, осіб з їх числа</t>
  </si>
  <si>
    <t>кв.м</t>
  </si>
  <si>
    <t>п.22 ПКМУ № 877 від 15.11.2017 р. * кількість збудованого/придбаного житла для дітей - сиріт, дітей, позбавлених батьківського піклування, осіб з їх числа</t>
  </si>
  <si>
    <t>середня вартість 1 кв.м збудованого/придбаного житла для дітей - сиріт, дітей, позбавлених батьківського піклування, осіб з їх числа</t>
  </si>
  <si>
    <t>загальна вартість збудованого/придбаного житла для дітей - сиріт, дітей, позбавлених батьківського піклування, осіб з їх числа (за рахунок коштів субвенції з державного бюджету) / загальна площа збудованого/придбаного житла для дітей - сиріт, дітей, позбавлених батьківського піклування, осіб з їх числа</t>
  </si>
  <si>
    <t>середня площа одного збудованого/придбаного житла для дітей - сиріт, дітей, позбавлених батьківського піклування, осіб з їх числа</t>
  </si>
  <si>
    <t>загальна площа збудованого/придбаного житла для дітей - сиріт, дітей, позбавлених батьківського піклування, осіб з їх числа / кількість збудованого/придбаного житла для дітей - сиріт, дітей, позбавлених батьківського піклування, осіб з їх числа</t>
  </si>
  <si>
    <t xml:space="preserve">Розбіжність між плановими та касовими видатками на проектні, будівельно - ремонтні роботи, придбання житла та приміщень для розвитку сімейних та інших форм виховання, наближених до сімейних, та забезпечення житлом дітей - сиріт, дітей, позбавлених батьківського піклування, осіб з їх числа пояснюється із фактичною купівлею квартир за ціною меншою ніж встановлена гранична вартість житла, із фактичною оплатою послуг рецензування звітів та відміною 1% від ціни нерухомості в ПФУ.                              </t>
  </si>
  <si>
    <t>відсоток дітей - сиріт, дітей, позбавлених батьківського піклування, осіб з їх числа, забезпечених соціальним житлом</t>
  </si>
  <si>
    <t>(кількість збудованого/придбаного житла для дітей - сиріт, дітей, позбавлених батьківського піклування, осіб з їх числа / кількість дітей - сиріт, дітей, позбавлених батьківського піклування, осіб з їх числа, які перебувають на соціальному квартирному обліку) * 100%</t>
  </si>
  <si>
    <t>Для забезпечення виконання завдання та функцій за даною програмою передбачені кошти у сумі 1995255 грн., в тому числі по загальному фонду - 29172 грн., по спеціальному - 1966083 грн. Касові видатки склали 1946904 грн., в тому числі по загальному фонду - 3710 грн. або 12,72 % до плану на рік, по спеціальному фонду - 1943194 грн. обо 98,84% до плану на рік. Тому, зменшення результативних показників пояснюється із фактичною купівлею квартир за ціною меншою ніж встановлена гранична вартість житла, із фактичною оплатою послуг рецензування звітів та відміною 1% від ціни нерухомості в ПФУ.</t>
  </si>
  <si>
    <t xml:space="preserve">Необхідні результати програми досягнуті до ПКМУ від 15.11.2017 р. № 877 "Порядок та умови надання у 2019 році субвенції з державного бюджету місцевим бюджетам на проектні, будівельно - ремонтні роботи, придбання житла та приміщень для розвитку сімейних та інших форм виховання, наближених до сімейних, забезпечення житлом дітей - сиріт, дітей, позбавлених батьківського піклування осіб з їх числа" (зі змінами). Бюджетна програма 0816083 "Проектні, будівельно - ремонтні роботи, придбання житла та приміщень для розвитку сімейних та інших форм виховання, наближених до сімейних, та забезпечення житлом дітей - сиріт, дітей, позбавлених батьківського піклування, осіб з їх числа" залишається актуальною для подальшої ії реалізації.  </t>
  </si>
  <si>
    <t>0813210</t>
  </si>
  <si>
    <t>1050</t>
  </si>
  <si>
    <t>Організація та проведення громадських робіт</t>
  </si>
  <si>
    <t>Вирішення проблеми безробіття та забезпечення зайнятості населення на територіі Новокаховської міської ради</t>
  </si>
  <si>
    <t>Забезпечення організації та проведення робіт</t>
  </si>
  <si>
    <t>Розбіжність між плановими та касовими видатками забезпечення організації та проведення робіт за рахунок коштів місцевого бюджету пояснюється  з достроковим звільненням працівника (відпрацьовано неповний робочий місяць).</t>
  </si>
  <si>
    <t>Програма щодо організації та проведення оплачуваних громадських робіт для безробітних громадян в м. Нова Каховка на 2019 рік</t>
  </si>
  <si>
    <t>2.1</t>
  </si>
  <si>
    <t>кількість працівників</t>
  </si>
  <si>
    <t>Договір з Новокаховською міською філією Херсонського обласного центру зайнятості № 211919012300001 від 23.01.2019 р. про організацію оплачувальних громадських робіт та фінансування їх організації</t>
  </si>
  <si>
    <t>2.2</t>
  </si>
  <si>
    <t>розрахунок</t>
  </si>
  <si>
    <t>3.1</t>
  </si>
  <si>
    <t>середні витрати на одного працівника</t>
  </si>
  <si>
    <t>3.2</t>
  </si>
  <si>
    <t xml:space="preserve">Рішення міської ради від 27.06.2019 р. № 2051, обсяг видатків на 2019 рік / кількість працівників </t>
  </si>
  <si>
    <t xml:space="preserve"> Розбіжність між плановими та касовими видатками забезпечення організації та проведення робіт за рахунок коштів місцевого бюджету пояснюється  з достроковим звільненням працівника (відпрацьовано неповний робочий місяць).                 </t>
  </si>
  <si>
    <t>Необхідні результати програми досягнуті у відповідності до  Постанови КМУ від 22.02.2006 р. № 189 «Про затвердження Порядку призначення та виплати тимчасової державної допомоги дітям,  батьки яких ухиляються від сплати аліментів, не мають можливості утримувати дитину або місце проживання їх не відомо» (зі змінами від 27.09.2017 року № 722). Бюджетна програма 0813046 «Надання тимчасової державної допомоги дітям» залишається актуальною для подальшої ії реалізації.</t>
  </si>
  <si>
    <t>0813044</t>
  </si>
  <si>
    <t>Надання допомоги на дітей, над якими встановлено опіку чи піклування</t>
  </si>
  <si>
    <t>Забезпечення надання допомоги на дітей, над якими встановлено опіку чи піклування.</t>
  </si>
  <si>
    <t>Забезпечення надання допомоги на дітей, над якими встановлено опіку чи піклування</t>
  </si>
  <si>
    <t>Кількість одержувачів допомоги на дітей віком до 6 років, над якими встановлено опіку чи піклування</t>
  </si>
  <si>
    <t>Кількість одержувачів допомоги на дітей віком від 6 до 18 років, над якими встановлено опіку чи піклування</t>
  </si>
  <si>
    <t>Відхилення відповідає фактичним видаткам на надання допомоги на дітей, над якими встановлено опіку чи піклування. Сплата здійснена згідно звернень одержувачів даної допомоги в повному обсязі</t>
  </si>
  <si>
    <t>Середньомісячний розмір допомоги на дітей віком до 6 років, над якими встановлено опіку чи піклування</t>
  </si>
  <si>
    <t>Середньомісячний розмір допомоги на дітей віком від 6 до 18 років, над якими встановлено опіку чи піклування</t>
  </si>
  <si>
    <t xml:space="preserve">Відхилення відповідає різниці між ПМ для дитини відповідного віку та середньомісячним сукупним доходом одержувачів даної допомоги за попередній рік       </t>
  </si>
  <si>
    <t xml:space="preserve">Для забезпечення виконання завдання та функцій за даною програмою передбачені кошти у сумі 6307227 грн., в тому числі за КЕКВ 2700 "Соціальне забезпечення" - 6305146 грн., КЕКВ 2200 "Використання товарів і послуг" - 2081 грн. Касові видатки склали 4687744,76 грн., в тому числі за КЕКВ 2700 "Соціальне забезпечення" - 4685939,96 грн., КЕКВ 2200 "Використання товарів і послуг" - 1804,80 грн. або 74,32% до плану на рік. Тому, зменшення показників продукту "кількість одержувачів допомоги на дітей віком до 6 років, над якими встановлено опіку чи піклування", "кількість одержувачів допомоги на дітей віком від 6 до 18 років, над якими встановлено опіку чи піклування" пояснюється, що оплата здійснювалась на протязі року відповідно до звернень одержувачів допомоги в повному обсязі; середнє збільшення показників ефективності "середньомісячний розмір допомоги на дітей віком до 6 років, над якими встановлено опіку чи піклування", "середньомісячний розмір допомоги на дітей віком від 6 до 18 років, над якими встановлено опіку чи піклування" пояснюється різниці між ПМ для дитини відповідного віку та середньомісячним сукупним доходом одержувачів допомоги за попередній рік. </t>
  </si>
  <si>
    <t>Необхідні результати програми досягнуті у відповідності до  Постанови КМУ від 27.12.2001 р. № 1751 "Про затвердження Порядку призначення і виплати державної допомоги сім'ям з дітьми" (зі змінами). Бюджетна програма 0813044 «Надання допомоги на дітей, над якими встановлено опіку чи піклування » залишається актуальною для подальшої ії реалізації.</t>
  </si>
  <si>
    <r>
      <t xml:space="preserve">про виконання паспорта бюджетної програми місцевого бюджету на </t>
    </r>
    <r>
      <rPr>
        <b/>
        <u val="single"/>
        <sz val="12"/>
        <color indexed="8"/>
        <rFont val="Times New Roman"/>
        <family val="1"/>
      </rPr>
      <t>2019</t>
    </r>
    <r>
      <rPr>
        <b/>
        <sz val="12"/>
        <color indexed="8"/>
        <rFont val="Times New Roman"/>
        <family val="1"/>
      </rPr>
      <t xml:space="preserve"> рік</t>
    </r>
  </si>
  <si>
    <r>
      <t xml:space="preserve">про виконання паспорта бюджетної програми місцевого бюджету на </t>
    </r>
    <r>
      <rPr>
        <b/>
        <u val="single"/>
        <sz val="12"/>
        <color indexed="8"/>
        <rFont val="Times New Roman"/>
        <family val="1"/>
      </rPr>
      <t xml:space="preserve">2019 </t>
    </r>
    <r>
      <rPr>
        <b/>
        <sz val="12"/>
        <color indexed="8"/>
        <rFont val="Times New Roman"/>
        <family val="1"/>
      </rPr>
      <t>рік</t>
    </r>
  </si>
  <si>
    <t>Акт прийому  виконаних стоматологічних послуг</t>
  </si>
  <si>
    <t xml:space="preserve">п.10 ПКМУ від 06.02.2012 р. № 106 «Про затвердження Порядку призначення і виплати державної соціальної допомоги на дітей – сиріт та дітей, позбавлених батьківського піклування, грошове забезпечення батькам – вихователям і прийомним батькам за надання соціальних послуг у дитячих будинках сімейного типу та прийомним сім'ям за принципом «гроші ходять за дитиною» </t>
  </si>
  <si>
    <t>виплату грошового забезпечення в розмірі 35% від розміру соціальної допомоги дитини</t>
  </si>
  <si>
    <t>виплату грошового забезпечення в розмірі 70% від розміру соціальної допомоги дитини</t>
  </si>
  <si>
    <t>п.8 ПКМУ від 26.06.2019 р. № 552 "Порядок призначення і виплати державної соціальної допомоги на дітей - сиріт та дітей, позбавлених батьківського піклування, грошового забезпечення батькам - 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</si>
  <si>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У зв"язку з наданням довідки про стипендію прийомної дитини віком від 6 до 18 років, було перераховано соціальну допомогу на дітей</t>
  </si>
  <si>
    <t>кількість прийомних сімей</t>
  </si>
  <si>
    <t xml:space="preserve"> довідка відділу грошових виплат і компенсацій</t>
  </si>
  <si>
    <t>кількість прийомних батьків, усього</t>
  </si>
  <si>
    <t>кількість прийомних дітей, усього, з них:</t>
  </si>
  <si>
    <t>мають вік:</t>
  </si>
  <si>
    <t>до 6 років</t>
  </si>
  <si>
    <t>від 18 до 23 років</t>
  </si>
  <si>
    <t>середня тривалість перебування дитини у прийомній сім"ї, з них:</t>
  </si>
  <si>
    <t>місяців</t>
  </si>
  <si>
    <t>середньомісячний розмір допомоги на дітей віком від 6 до 18 років, що виховуються у прийомних сім"ях, яким призначена допомога</t>
  </si>
  <si>
    <t xml:space="preserve">обсяг видатків на виплату допомоги на прийомних дітей/кількість прийомних дітей віком від 6 до 18 років/12 міс. </t>
  </si>
  <si>
    <t>середньомісячний розмір грошового забезпечення прийомних батьків</t>
  </si>
  <si>
    <t>обсяг видатків на виплату грошового забезпечення батькам/кількість прийомних батьків/12 міс.</t>
  </si>
  <si>
    <t xml:space="preserve">У зв"язку з наданням довідки про стипендію прийомної дитини віком від 6 до 18 років, було перераховано соціальну допомогу на дітей   </t>
  </si>
  <si>
    <t>дінаміка кількості дітей, які виховуються у прийомних сім"ях (порівняно з минулим роком)</t>
  </si>
  <si>
    <t xml:space="preserve">розрахунково (кількість прийомних дітей у 2019 р. – 10 осіб/кількість прийомних дітей у 2018 р.- 8 осіб)*100% - 100 </t>
  </si>
  <si>
    <t>Для забезпечення виконання завдання та функцій за даною програмою передбачені кошти у сумі 618700 грн., в тому числі за КЕКВ 2700 "Соціальне забезпечення" - 618700 грн. Касові видатки склали 610286,35 грн., в тому числі за КЕКВ 2700 "Соціальне забезпечення" - 610286,35 грн., або 98,64 % до плану на рік. Тому, зменшення показника затрат та ефективності пояснюється, що оплата здійснювалась на протязі року відповідно фактичному нарахуванню допомоги в повному обсязі.</t>
  </si>
  <si>
    <t>Необхідні результати програми досягнуті у відповідності до  рішення виконавчого комітету Новокаховської міської ради «Про влаштування до прийомної сім'ї на виховання та спільне проживання дитини, позбавленої батьківського піклування». Бюджетна програма 0813230 «Виплата державної соціальної допомоги на дітей – сиріт та дітей, позбавлених батьківського піклування, у дитячих будинках сімейного типу та прийомних сім'ях, грошового забезпечення батькам – 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 залишається актуальною для подальшої ії реалізації.</t>
  </si>
  <si>
    <t>0813081</t>
  </si>
  <si>
    <t>Надання державної соціальної допомоги особам з інвалідністю з дитинства та дітям з інвалідністю</t>
  </si>
  <si>
    <t>Забезпечення надання державної соціальної допомоги особам з інвалідністю з дитинства та дітям з інвалідністю</t>
  </si>
  <si>
    <t>кількість одержувачів допомоги особам з інвалідністю з дитинства І групи підгрупи А з надбавкою на догляд</t>
  </si>
  <si>
    <t>кількість одержувачів допомоги особам з інвалідністю з дитинства І групи підгрупи Б з надбавкою на догляд</t>
  </si>
  <si>
    <t xml:space="preserve">кількість одержувачів допомоги особам з інвалідністю з дитинства ІІ групи </t>
  </si>
  <si>
    <t>кількість одержувачів допомоги особам з інвалідністю з дитинства ІІІ групи</t>
  </si>
  <si>
    <t>Звіт</t>
  </si>
  <si>
    <t>кількість одержувачів допомоги на дітей з інвалідністю віком до 18 років без надбавки на догляд, у тому числі захворювання яких пов"язані з Чорнобильською катастрофою</t>
  </si>
  <si>
    <t>кількість одержувачів допомоги з надбавкою на догляд на дітей з інвалідністю віком до 6 років, у тому числі захворювання яких пов’язане з Чорнобильською катастрофою</t>
  </si>
  <si>
    <t>кількість одержувачів допомоги з надбавкою на догляд на дітей з інвалідністю підгрупи А віком до 6 років, у тому числі захворювання яких пов’язане з Чорнобильською катастрофою</t>
  </si>
  <si>
    <t>кількість одержувачів допомоги з надбавкою на догляд на дітей з інвалідністю віком від 6 до 18 років, у тому числі захворювання яких пов’язане з Чорнобильською катастрофою</t>
  </si>
  <si>
    <t>кількість одержувачів допомоги з надбавкою на догляд на дітей з інвалідністю підгрупи А віком від 6 до 18 років, у тому числі захворювання яких пов’язане з Чорнобильською катастрофою</t>
  </si>
  <si>
    <t>кількість одержувачів допомоги на поховання осіб з інвалідністю з дитинства та дітей з інвалідністю</t>
  </si>
  <si>
    <t>Відхилення відповідає фактичним видаткам на надання державної соціальної допомоги особам, які не мають права на пенсію, та особам з інвалідністю, державної соціальної допомоги на догляд. Сплата здійснена згідно звернень одержувачів даної допомоги в повному обсязі</t>
  </si>
  <si>
    <t>Середньомісячний розмір допомоги особам з інвалідністю з дитинства І групи підгрупи А з надбавкою на догляд</t>
  </si>
  <si>
    <t xml:space="preserve">фактичні дані про надання окремих видів державної соціальної допомоги (форма № 2) </t>
  </si>
  <si>
    <t>Середньомісячний розмір допомоги особам з інвалідністю з дитинства І групи підгрупи Б з надбавкою на догляд</t>
  </si>
  <si>
    <t>Середньомісячний розмір допомоги особам з інвалідністю з дитинства ІІ групи</t>
  </si>
  <si>
    <t xml:space="preserve">Середньомісячний розмір допомоги особам з інвалідністю з дитинства ІІІ групи </t>
  </si>
  <si>
    <t>Середньомісячний розмір допомоги на дітей з інвалідністю віком до 18 років без надбавки на догляд, у тому числі захворювання яких пов’язане з Чорнобильською катастрофою</t>
  </si>
  <si>
    <t>Середньомісячний розмір допомоги з надбавкою на догляд на дітей з інвалідністю віком до 6 років, у тому числі захворювання яких пов’язане з Чорнобильською катастрофою</t>
  </si>
  <si>
    <t> Середньомісячний розмір допомоги з надбавкою на догляд на дітей з інвалідністю підгрупи А віком до 6 років, у тому числі захворювання яких пов’язане з Чорнобильською катастрофою</t>
  </si>
  <si>
    <t>Середньомісячний розмір допомоги з надбавкою на догляд на дітей з інвалідністю віком від 6 до 18 років, у тому числі захворювання яких пов’язане з Чорнобильською катастрофою</t>
  </si>
  <si>
    <t> Середньомісячний розмір допомоги з надбавкою на догляд на дітей з інвалідністю підгрупи А віком від 6 до 18 років, у тому числі захворювання яких пов’язане з Чорнобильською катастрофою</t>
  </si>
  <si>
    <t>Середньомісячний розмір допомоги на поховання осіб з інвалідністю з дитинства та дітей з інвалідністю</t>
  </si>
  <si>
    <t xml:space="preserve">Зменшення або збільшення середньомісячного розміру допомоги пояснюється зміною кількості одержувачів допомоги та фактором, який визначає розмір допомоги (кінцевими строками надання допомоги згідно довідки МСЕК)                                                                                                                                                                                                                                                                                                                   </t>
  </si>
  <si>
    <t>Для забезпечення виконання завдання та функцій за даною програмою передбачені кошти у сумі 16373803 грн., в тому числі за КЕКВ 2700 "Соціальне забезпечення" - 16357446 грн., КЕКВ 2200 "Використання товарів і послуг" - 16357 грн. Касові видатки склали 15003489,27 грн., в тому числі за КЕКВ 2700 "Соціальне забезпечення" - 14987454,11 грн., КЕКВ 2200 "Використання товарів і послуг" - 16035,16 грн. або 91,63 % до плану на рік. Тому, збільшення показників продукту пояснюється, що оплата здійснювалась на протязі року відповідно до звернень одержувачів допомоги в повному обсязі та збільшення або зменшення показників ефективності пояснюється зміною кількості одержувачів даної допомоги та фактором, який визначає розмір допомоги (кінцевими строками надання допомоги згідно довідки МСЕК).</t>
  </si>
  <si>
    <t>Необхідні результати програми досягнуті у відповідності до  Закону України від 16.11.2000 р. № 2109 – ІІІ «Про державну соціальну допомогу інвалідам з дитинства та дітям – інвалідам» (зі змінами). Бюджетна програма 0813081 «Надання державної соціальної допомоги особам з інвалідністю з дитинства та дітям з інвалідністю» залишається актуальною для подальшої ії реалізації.</t>
  </si>
  <si>
    <t>0813087</t>
  </si>
  <si>
    <t>Надання допомоги на дітей, які виховуються у багатодітних сім"ях</t>
  </si>
  <si>
    <t>Забезпечення надання допомоги на дітей, які виховуються у багатодітних сім"ях.</t>
  </si>
  <si>
    <t>Забезпечення надання допомоги на дітей, які виховуються у багатодітних сім"ях</t>
  </si>
  <si>
    <t>кількість одержувачів допомоги на дітей, які виховуються у багатодітних сім"ях</t>
  </si>
  <si>
    <t>сімей</t>
  </si>
  <si>
    <t>База ASOPD, журнал реєстрації</t>
  </si>
  <si>
    <t>кількість дітей до 6 років, які виховуються в багатодітних сім"ях</t>
  </si>
  <si>
    <t>дітей</t>
  </si>
  <si>
    <t>Фактичні дані про надання окремих видів державної соціальної допомоги (форма №2), база ASOPD, журнал реєстрації, обсяг видатків на 2019 рік / середньомісячний розмір / 8 міс.</t>
  </si>
  <si>
    <t xml:space="preserve">Відхилення відповідає фактичним видаткам на надання допомоги на дітей, які виховуються у багатодітних сім"ях. Сплата здійснена згідно звернень одержувачів даної допомоги в повному обсязі </t>
  </si>
  <si>
    <t>середній розмір допомоги на дітей, які виховуються у багатодітних сім"ях</t>
  </si>
  <si>
    <t>Постанова Кабінету Міністрів України від 13.03.2019 р. № 250 «Деякі питання надання соціальної підтримки багатодітним сім"ям»</t>
  </si>
  <si>
    <t>Для забезпечення виконання завдання та функцій за даною програмою передбачені кошти у сумі 4922400 грн., в тому числі за КЕКВ 2700 "Соціальне забезпечення" - 4921500 грн., КЕКВ 2200 "Використання товарів і послуг" - 900 грн. Касові видатки склали 4702927,94 грн., в тому числі за КЕКВ 2700 "Соціальне забезпечення" - 4702927,94 грн., КЕКВ 2200 "Використання товарів і послуг" - 0 грн. або 95,54 % до плану на рік. Тому, зменшення показника продукту "кількість одержувачів допомоги на дітей, які виховуються у багатодітних сім"ях" та "кількість дітей до 6 років, які виховуються в багатодітних сім"ях" пояснюється, що оплата здійснювалась на протязі року відповідно до звернень одержувачів допомоги в повному обсязі.</t>
  </si>
  <si>
    <t>Необхідні результати програми досягнуті у відповідності до Постанови КМУ від 13.03.2019 р. № 250 "Деякі питання надання соціальної підтримки багатодітним сім"ям". Бюджетна програма 0813087 "Надання допомоги на дітей, які виховуються у багатодітних сім"ях" залишається актуальною для подальшої реалізації.</t>
  </si>
  <si>
    <t>0813049</t>
  </si>
  <si>
    <t>Відшкодування послуги з догляду за дитиною до трьох років "муніципальна няня"</t>
  </si>
  <si>
    <t>Забезпечення відшкодування вартості послуги з догляду за дитиною до трьох років "муніципальна няня".</t>
  </si>
  <si>
    <t>Забезпечення відшкодування вартості послуги з догляду за дитиною до трьох років "муніципальна няня"</t>
  </si>
  <si>
    <t>кількість одержувачів відшкодування послуги з догляду за дитиною до трьох років "муніципальна няня"</t>
  </si>
  <si>
    <t>середньомісячний розмір послуги з догляду за дитиною до трьох років "муніципальна няня"</t>
  </si>
  <si>
    <t xml:space="preserve">Порядок відшкодування вартості послуги з догляду за дитиною до трьох років "муніципальна няня", затвердженого постановою Кабінету Міністрів України від 30.01.2019 р. № 68 "Деякі питання надання послуги з догляду за дитиною до трьох років "муніципальна няня", фактичні дані про надання окремих видів державної соціальної допомоги (форма № 2) </t>
  </si>
  <si>
    <t>Відхилення відповідає фактичним видаткам на відшкодування послуги з догляду за дитиною до трьох років "муніципальна няня"</t>
  </si>
  <si>
    <t>Для забезпечення виконання завдання та функцій за даною програмою передбачені кошти у сумі 151896 грн., в тому числі за КЕКВ 2700 "Соціальне забезпечення" - 151896 грн., КЕКВ 2200 "Використання товарів і послуг" - 0 грн.  Касові видатки склали 102782,18 грн., в тому числі за КЕКВ 2700 "Соціальне забезпечення" - 102782,18 грн., КЕКВ 2200 "Використання товарів і послуг" - 0 грн. або 67,67% до плану на рік. Тому, збільшення показників ефективності "середньомісячний розмір послуги з догляду за дитиною до трьох років "муніципальна няня" пояснюється фактичним видаткам на відшкодування даної послуги.</t>
  </si>
  <si>
    <t>Необхідні результати програми досягнуті у відповідності до Порядку відшкодування вартості послуги з догляду за дитиною до трьох років "муніципальна няня", затвердженого ПКМУ від 30.01.2019 р. № 68 "Деякі питання надання послуги з догляду за дитиною до трьох років "муніципальна няня". Бюджетна програма 0813049 2Відшкодування послуги з догляду за дитиною до трьох років "муніципальна няня" задишається актуальною для подальшої реалізації.</t>
  </si>
  <si>
    <t>0813082</t>
  </si>
  <si>
    <t>Надання державної соціальної допомоги особам, які на мають права на пенсію, та особам з інвалідністю, державної соціальної допомоги на догляд</t>
  </si>
  <si>
    <t>Забезпечення надання державної соціальної допомоги особам, які не мають права на пенсію, та особам з інвалідністю, державної соціальної допомоги на догляд.</t>
  </si>
  <si>
    <t>Забезпечення надання державної соціальної допомоги особам, які не мають права на пенсію, та особам з інвалідністю, державної соціальної допомоги на догляд</t>
  </si>
  <si>
    <t>кількість одержувачів допомоги особам з інвалідністю І групи</t>
  </si>
  <si>
    <t>База ASOPD, журнал реєстрації, довідка відділу грошових виплат і компенсацій</t>
  </si>
  <si>
    <t>кількість одержувачів допомоги особам з інвалідністю ІІ групи</t>
  </si>
  <si>
    <t>кількість одержувачів допомоги особам з інвалідністю ІІІ групи</t>
  </si>
  <si>
    <t>кількість одержувачів допомоги жінкам, яким присвоєно звання "Мати - героїня"</t>
  </si>
  <si>
    <t>кількість одержувачів допомоги на одну дитину померлого годувальника</t>
  </si>
  <si>
    <t>кількість одержувачів допомоги на двох дітей померлого годувальника</t>
  </si>
  <si>
    <t>кількість одержувачів допомоги на трьох і більше померлого годувальника</t>
  </si>
  <si>
    <t>кількість одержувачів допомоги священнослужителям, церковнослужителям</t>
  </si>
  <si>
    <t>кількість одержувачів допомоги особам, які досягли віку, що дає право на призначення допомоги</t>
  </si>
  <si>
    <t>кількість одержувачів допомоги на догляд одиноким малозабезпеченим особам, які за висновком ЛКК потребують постійного стороннього догляду (крім осіб з інвалідністю І групи)</t>
  </si>
  <si>
    <t>кількість одержувачів допомоги на догляд малозабезпеченим особам з інвалідністю підгрупи А І групи</t>
  </si>
  <si>
    <t>кількість одержувачів допомоги на догляд малозабезпеченим особам з інвалідністю підгрупи Б І групи</t>
  </si>
  <si>
    <t>Середньомісячний розмір допомоги особам з інвалідністю І групи</t>
  </si>
  <si>
    <t>обсяг видатків / кількість одержувачів / 12 міс.</t>
  </si>
  <si>
    <t>Середньомісячний розмір допомоги особам з інвалідністю ІІ групи</t>
  </si>
  <si>
    <t>Середньомісячний розмір допомоги особам з інвалідністю ІІІ групи</t>
  </si>
  <si>
    <t>Середньомісячний розмір допомоги жінкам, яким присвоєно звання «Мати – героїня»</t>
  </si>
  <si>
    <t>Середньомісячний розмір допомоги на одну дитину померлого годувальника</t>
  </si>
  <si>
    <t>Середньомісячний розмір допомоги на двох дітей померлого годувальника</t>
  </si>
  <si>
    <t>Середньомісячний розмір допомоги на трьох і більше дітей померлого годувальника</t>
  </si>
  <si>
    <t>Середньомісячний розмір допомоги священнослужителям, церковнослужителям</t>
  </si>
  <si>
    <t>Середньомісячний розмір допомоги особам, які досягли віку, що дає право на призначення допомоги</t>
  </si>
  <si>
    <t>Кількість отримувачів щомісячної фінансової підтримки сім'ї загиблого воїна в Афганістані</t>
  </si>
  <si>
    <t>Кількість отримувачів виплати матеріальної допомоги особам, які брали безпосередню участь у бойових діях у Другій Світовій війні</t>
  </si>
  <si>
    <t>Пояснення щодо причин розбіжностей між фактичними та затвердженими результативними показниками.</t>
  </si>
  <si>
    <t>Розбіжність між плановими та фактичними показниками пояснюється вільними плановими асигнуваннями для 1 особи, яку нагороджено відзнакою міської ради  "За заслуги перед містом" ( заява на отримання виплати та документи до управління не надані).</t>
  </si>
  <si>
    <t> Середній розмір витрат на здійснення виплати персональної пенсії почесним громадянам міста</t>
  </si>
  <si>
    <t>грн/місяць на одну особу</t>
  </si>
  <si>
    <t>Розпорядження УПФУ про розмір пенсії  (20% від пенсії + поштові витрати)</t>
  </si>
  <si>
    <t> Середній розмір витрат на здійснення виплати винагороди нагородженим відзнакою «За заслуги перед містом»</t>
  </si>
  <si>
    <t>грн./місяць на одну особу</t>
  </si>
  <si>
    <t>25% від мінімальної заробітної плати + поштові витрати</t>
  </si>
  <si>
    <t>Середній розмір витрат на здійснення виплати  щомісячної фінансової підтримки сім'ї загиблого воїна в Афганістані</t>
  </si>
  <si>
    <t>Розмір допомоги затверджений рішенням виконавчого комітету від 20.12.2016р. №488 + поштові витрати</t>
  </si>
  <si>
    <t>Середній розмір витрат на здійснення виплати матеріальної допомоги особам, які брали безпосередню участь у бойових діях у Другій Світовій війні</t>
  </si>
  <si>
    <t>грн. на одну особу</t>
  </si>
  <si>
    <t>затверджений обсяг коштів на рік/кількість отримувачів</t>
  </si>
  <si>
    <t xml:space="preserve">Розбіжність між плановими та фактичними показниками пояснюється економією виділених планових асигнувань на поштові витрати, тобто отримання матеріальної допомоги особам, які брали безпосередню участь у бойових діях у Другій Світовій війні, через банківські установи, а також, переходом деяких одержувачів виплати з поштових на банківські відділення. </t>
  </si>
  <si>
    <t>Пояснення щодо причин розбіжностей між фактичними та затвердженими результативними показниками</t>
  </si>
  <si>
    <t>Аналіз стану виконання результативних показників</t>
  </si>
  <si>
    <t>Для забезпечення виконання завдань та функцій паспортом бюджетної програми затверджені кошти у сумі 221601 грн., а саме по КЕКВ 2700 «Соціальне забезпечення» - 220503 грн., по КЕКВ 2200 «Використання товарів і послуг» - 1098 грн. Видатки на соціальний захист ветеранів війни та праці склали 206914,80 грн., в тому числі за КЕКВ 2700 "Соціальне забезпечення" - 206213,58 грн., КЕКВ 2200 "Використання товарів і послуг" - 701,22 грн. або 93,37% до плану на рік. Розбіжність між плановими та досягнутими показниками пояснюється зменшенням контингенту отримувачів на 1 особу. Зменшення середніх розмірів витрат пояснюється економією виділених планових асигнувань на поштові витрати, тобто отримання допомог та винагород через банківські відділення. Всі нарахування здійснені в повному обсязі відповідно до наданих реєстрів виплат.</t>
  </si>
  <si>
    <t>10. Узагальнений висновок про виконання бюджетної програми.</t>
  </si>
  <si>
    <t>Необхідні результати програми досягнуті у відповідності до міської «Програми реалізації соціальної політики на 2016-2019 роки». Бюджетна програма 0813191 «Інші видатки на соціальний захист ветеранів війни та праці» залишається актуальною для подальшої її реалізації.</t>
  </si>
  <si>
    <t>____________</t>
  </si>
  <si>
    <t>* Зазначаються всі напрями використання бюджетних коштів, затверджені у паспорті бюджетної програми.</t>
  </si>
  <si>
    <t>Керівник установи - головного розпорядника бюджетних коштів</t>
  </si>
  <si>
    <t>(ініціали/ініціал, прізвище)</t>
  </si>
  <si>
    <t>Керівник самостійного структурного підрозділу з фінансово-економічних питань - головного розпорядника бюджетних коштів</t>
  </si>
  <si>
    <t>0813192</t>
  </si>
  <si>
    <t>Надання фінансової підтримки громадським організаціям ветеранів і осіб з інвалідністю, діяльність яких має соціальну спрямованість</t>
  </si>
  <si>
    <t>Забезпечення ефективної державної фінансової підтримки громадським організаціям ветеранів і осіб з інвалідністю  на території Новокаховської міської ради</t>
  </si>
  <si>
    <t>Забезпечення надання фінансової підтримки громадським організаціям ветеранів і осіб з інвалідністю, діяльність яких має соціальну спрямованість</t>
  </si>
  <si>
    <t>Надання фінансової підтримки Новокаховській міській організації ветеранів війни та праці</t>
  </si>
  <si>
    <t>Надання фінансової підтримки ГО "Учасників Бойових Дій та ветеранів АТО - Біла стріла"</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</si>
  <si>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 відхилення відповідають фактичним видаткам.</t>
  </si>
  <si>
    <t>Кількість одержувачів фінансової підтримки</t>
  </si>
  <si>
    <t>одиниць</t>
  </si>
  <si>
    <t>Свідоцтва про реєстрацію громадських організацій</t>
  </si>
  <si>
    <t>Пояснення щодо причин розбіжностей між фактичними та затвердженими результативними показниками: розбіжності відсутні.</t>
  </si>
  <si>
    <t xml:space="preserve">Середній розмір фінансової підтримки </t>
  </si>
  <si>
    <t xml:space="preserve">тис. грн/місяць на одне об’єднання </t>
  </si>
  <si>
    <t>Обсяг видатків/кількість громадських організацій/12 міс.</t>
  </si>
  <si>
    <t> Кількість заходів проведених громадськими організаціями інвалідів і ветеранів</t>
  </si>
  <si>
    <t>План заходів на 2019 рік зі змінами</t>
  </si>
  <si>
    <t> Середні витрати на проведення одного заходу громадськими організаціями інвалідів і ветеранів</t>
  </si>
  <si>
    <t> тис.грн.</t>
  </si>
  <si>
    <t>Обсяг видатків по заходам/кількість заходів</t>
  </si>
  <si>
    <t>Пояснення щодо причин розбіжностей між фактичними та затвердженими результативними показниками: розбіжності відсутні</t>
  </si>
  <si>
    <t>Для забезпечення виконання завдання та функцій за даною програмою передбачені кошти у сумі 338000 грн., в тому числі за КЕКВ 2600 "Поточні трансферти" - 338000 грн.  Касові видатки склали 337998,21 грн., в тому числі за КЕКВ 2600 "Поточні трансферти" - 337998,21 грн. або 100% до плану на рік. Всі завдання та функції виконані в повному обсязі. Заходи протягом року проводились відповідно затвердженого плану заходів. Розбіжності між затвердженими та досягнутими результативними показниками відсутні.</t>
  </si>
  <si>
    <t>Необхідні результати програми досягнуті у відповідності до "Порядку використання коштів міського бюджету м. Нова Каховка для надання фінансової підтримки громадським організаціям ветеранів", затвердженого рішенням виконавчого комітету від 26.02.2019 року № 44. Бюджетна програма 0813192 «Надання фінансової підтримки громадським організаціям ветеранів і осіб з  інвалідністю, діяльність яких має соціальну спрямованість» залишається актуальною для подальшої її реалізації.</t>
  </si>
  <si>
    <t>0813180</t>
  </si>
  <si>
    <t>1060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</si>
  <si>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</si>
  <si>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Забезпечення надання пільг населенню (крім ветеранів війни і праці, працівників військової служби, органів внутрішніх справ та громадян, які постраждали внаслідок Чорнобильської катастрофи) на оплату житлово-комунальних послуг</t>
  </si>
  <si>
    <t>Соціальне забезпечення</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</si>
  <si>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</si>
  <si>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Залишок планових призначень зумовлений зменшенням кількості отримувачів пільг на ЖКП протягом року, у зв’язку з їх правом користуватись або пільгами, або отримувати житлові субсидії, а також змешненням тарифу на послуги з газопостачання протягом року на 29%. Тариф станом на 01.06.2019 року 8,65664 грн. за 1 куб.м., тариф станом на 01.01.2020 року 6,1692038 грн. за 1 куб.м.</t>
  </si>
  <si>
    <t>Кількість отримувачів пільг (у тому числі членів сім’ї)</t>
  </si>
  <si>
    <t>База ЄДАРП</t>
  </si>
  <si>
    <t>Розбіжності між затвердженими та фактичними показниками кількості отримувачів пільг на 1 особу зумовлено правом пільговиків обирати користуватись або пільгами, або отримувати житлові субсидії, тому кожного місяця протягом року спостерігається тенденція збільшення/зменшення кількості пільговиків.</t>
  </si>
  <si>
    <t xml:space="preserve">Середній розмір витрат на надання пільг на оплату житлово-комунальних послуг і природного газу </t>
  </si>
  <si>
    <t>грн./міс. на одного пільговика</t>
  </si>
  <si>
    <t>Обсяг фінансування/кількість одержувачів/12 місяців</t>
  </si>
  <si>
    <t xml:space="preserve">Середній розмір витрат є показником розрахунковим виходячи із кількості отримувачів пільг (контингент змінювався протягом року) та обсягу фінансування. Середня вартість зменшилась у зв'язку зі зменшенням тарифу на послуги з газопостачання протягом року на 29%. </t>
  </si>
  <si>
    <t>питома вага відшкодованих пільгових послуг від нарахованих</t>
  </si>
  <si>
    <t>х</t>
  </si>
  <si>
    <t>Для забезпечення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затверджено кошти у сумі 266000 грн., в т.ч. КЕКВ 2700 «Соціальне забезпечення» – 266000 грн. Видатки з міського бюджету склали 253260,12 грн., в тому числі за КЕКВ 2700 "Соціальне забезпечення" - 253260,12 грн.,  або 95,21% до плану на рік. Нараховані пільгові послуги відшкодовані в повному обсязі, відповідно до поданих зведених звітів від комунальних підприємств, підприємств-надавачів послуг, ОСББ, ЖБК.</t>
  </si>
  <si>
    <t>Необхідні результати програми досягнуті у відповідності до міської «Програми реалізації соціальної політики на 2016-2019 роки». Бюджетна програма 0813180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залишається актуальною для подальшої її реалізації.</t>
  </si>
  <si>
    <t>0813160</t>
  </si>
  <si>
    <t>1010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</si>
  <si>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</si>
  <si>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Забезпечення 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</si>
  <si>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Забезпечення виплати компенсації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постійної сторонньої допомоги (крім осіб, що обслуговуються соціальними службами)</t>
  </si>
  <si>
    <t>Використання товарів і послуг</t>
  </si>
  <si>
    <t xml:space="preserve">Залишок планових призначень зумовлений відсутністю фінансових зобов’язань. Фінансування проводилось відповідно фактичній чисельності отримувачів виплати. </t>
  </si>
  <si>
    <t>кількість осіб, які звернулись за призначенням компенсації</t>
  </si>
  <si>
    <t>база даних ASOPD</t>
  </si>
  <si>
    <t>кількість фізичних осіб, яким виплачується компенсація за надання соціальних послуг , з них:</t>
  </si>
  <si>
    <t>особи з інвалідністю I групи</t>
  </si>
  <si>
    <t>громадянам похилого віку</t>
  </si>
  <si>
    <t>особи з інвалідністю II групи</t>
  </si>
  <si>
    <t>особи з інвалідністю ІІІ групи</t>
  </si>
  <si>
    <t xml:space="preserve">Розбіжності між плановими та фактичними показниками зумовлені змінами кількості отримувачів протягом року (смертю утриманців та закінченням виплати по одній категорії та затвердженням нових справ по іншій). </t>
  </si>
  <si>
    <t>питома вага кількості призначених компенсацій до кількості звернень за призначенням компенсації</t>
  </si>
  <si>
    <t>Х</t>
  </si>
  <si>
    <t xml:space="preserve">Для виплати компенсації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постійної сторонньої допомоги затверджено кошти у сумі 480477 грн., в т.ч. КЕКВ 2200 «Використання товарів і послуг» – 330 грн., КЕКВ 2700 «Соціальне забезпечення» – 480117 грн. Касові видатки склали 476396,18 грн., в т.ч. КЕКВ 2200 «Використання товарів і послуг» – 127,62 грн., КЕКВ 2700 «Соціальне забезпечення» – 476268,56 грн. або 99,16% до плану на рік. Нарахування та відшкодування  компенсації за надання соціальних послуг здійснені в повному обсязі відповідно до звернень. </t>
  </si>
  <si>
    <t xml:space="preserve">Для забезпечення виконання завдання та функцій за даною програмою передбачені кошти у сумі 22633740 грн., в тому числі за КЕКВ 2700 "Соціальне забезпечення" - 22626483 грн., КЕКВ 2200 "Використання товарів і послуг" - 7257 грн.  Касові видатки склали 18636575,57 грн., в тому числі за КЕКВ 2700 "Соціальне забезпечення" - 18633016,97 грн., КЕКВ 2200 "Використання товарів і послуг" - 3558,60 грн. або 82,34% до плану на рік. Тому, зменшення показників продукту "кількість одержувачів допомоги на дітей віком до 6 років одиноким матерям", "кількість одержувачів допомоги на дітей віком від 6 до 18 років одиноким матерям", "кількість одержувачів допомоги на дітей віком від 18 до 23 років (якщо дитина навчається за денною формою навчання) одиноким матерям" пояснюється, що оплата здійснювалась на протязі року відповідно до звернень одержувачів допомоги в повному обсязі; зменшення показників ефективності "середньомісячний розмір допомоги на дітей віком від 18 до 23 років (якщо дитина навчається за денною формою навчання) одиноким матерям" пояснюється різниці між 100% ПМ для дитини відповідного віку та середньомісячним сукупним доходом сім"ї в розрахунку на одну особу за попередні шість місяців </t>
  </si>
  <si>
    <t>Необхідні результати програми досягнуті у відповідності до  Постанови КМУ від 27.12.2001 р. № 1751 "Про затвердження Порядку призначення і виплати державної допомоги сім'ям з дітьми" (зі змінами). Бюджетна програма 0813045 «Надання допомоги на дітей одиноким матерям» залишається актуальною для подальшої ії реалізації.</t>
  </si>
  <si>
    <t>0813046</t>
  </si>
  <si>
    <t>Надання тимчасової державної допомоги дітям</t>
  </si>
  <si>
    <t>Забезпечення надання тимчасової державної допомоги дітям.</t>
  </si>
  <si>
    <t>Забезпечення надання тимчасової державної допомоги дітям</t>
  </si>
  <si>
    <t>Кількість одержувачів тимчасової державної допомоги на дітей віком від 6 до 18 років</t>
  </si>
  <si>
    <t>Відхилення відповідає фактичним видаткам на надання тимчасової державної допомоги дітям. Сплата здійснена згідно звернень одержувачів даної допомоги в повному обсязі</t>
  </si>
  <si>
    <t>Середньомісячний розмір тимчасової державної допомоги дітям віком до 6 років</t>
  </si>
  <si>
    <t xml:space="preserve">Постанова КМУ від 22.02.2006 р. № 189 «Про затвердження Порядку призначення та виплати тимчасової державної допомоги дітям, батьки яких ухиляються від сплати аліментів, не мають можливості утримувати дитину або місце проживання їх не відомо (зі змінами від 27.09.2017 року № 722)», фактичні дані про надання окремих видів державної соціальної допомоги (форма № 2) </t>
  </si>
  <si>
    <t xml:space="preserve">Середньомісячний розмір тимчасової державної допомоги дітям віком від 6 до 18 років </t>
  </si>
  <si>
    <t xml:space="preserve">Відхилення відповідає різниці між 50% ПМ для дитини відповідного віку та середньомісячним сукупним доходом сім'ї в розрахунку на одну особу за попередні шість місяців </t>
  </si>
  <si>
    <t>Для забезпечення виконання завдання та функцій за даною програмою передбачені кошти у сумі 650860 грн., в тому числі за КЕКВ 2700 "Соціальне забезпечення" - 650639 грн., КЕКВ 2200 "Використання товарів і послуг" - 221 грн.  Касові видатки склали 318376,33 грн., в тому числі за КЕКВ 2700 "Соціальне забезпечення" - 318376,33 грн., КЕКВ 2200 "Використання товарів і послуг" - 0,00 грн. або 48,92% до плану на рік. Тому, зменшення показників продукту "кількість одержувачів тимчасової державної допомоги дітям віком до 6 років", "кількість одержувачів тимчасової державної допомоги дітям віком від 6 до 18 років" пояснюється, що оплата здійснювалась на протязі року відповідно до звернень одержувачів допомоги в повному обсязі; зменшення показників ефективності "середньомісячний розмір тимчасової державної допомоги дітям віком до 6 років"пояснюється різниці між 50% ПМ для дитини відповідного віку та середньомісячним сукупним доходом сім"ї в розрахунку на одну особу за попередні шість місяців.</t>
  </si>
  <si>
    <t>Необхідні результати програми досягнуті у відповідності до міської «Програми реалізації соціальної політики на 2016-2019 роки». Бюджетна програма 0813242 «Інші заходи у сфері соціального захисту та соціального забезпечення» залишається актуальною для подальшої її реалізації.</t>
  </si>
  <si>
    <t>0813090</t>
  </si>
  <si>
    <t>Видатки на поховання учасників бойових дій та осіб з інвалідністю внаслідок війни</t>
  </si>
  <si>
    <t>Забезпечення поховання померлих учасників бойових дій та осіб з інвалідністю внаслідок війни</t>
  </si>
  <si>
    <t>Розбіжність між плановими та касовими видатками пояснюється відсутністю фінансових зобов"язань</t>
  </si>
  <si>
    <t>чисельність учасників бойових дій</t>
  </si>
  <si>
    <t xml:space="preserve">внутрішній облік (єдиний державний автоматизований реєстр пільговиків), довідка відділу персоніфікованого обліку отримувачів пільг </t>
  </si>
  <si>
    <t>кількість осіб з інвалідністю внаслідок війни</t>
  </si>
  <si>
    <t>кількість поховань померлих учасників бойових дій та осіб з інвалідністю внаслідок війни</t>
  </si>
  <si>
    <t xml:space="preserve">довідка відділу персоніфікованого обліку отримувачів пільг </t>
  </si>
  <si>
    <t>Відхилення відповідає фактичним видаткам на проведення витрат на поховання учасників бойових дій та інвалідів війни. Відшкодування витрат здійснено у відповідності до договору – замовлення від КП «НК Екосервіс» на організацію та проведення поховання в повному обсязі.</t>
  </si>
  <si>
    <t>середній розмір витрат на поховання</t>
  </si>
  <si>
    <t>грн.</t>
  </si>
  <si>
    <t>обсяг видатків / кількість поховань померлих учасників бойових дій та осіб з інвалідністю внаслідок війни</t>
  </si>
  <si>
    <t>Для забезпечення виконання завдання та функцій за даною програмою передбачені кошти у сумі 59520 грн., в тому числі за КЕКВ 2700 "Соціальне забезпечення" - 59520 грн. Касові видатки склали 44555,23 грн., в тому числі за КЕКВ 2700 "Соціальне забезпечення" - 44555,23 грн., або 74,86% до плану на рік. Тому, зменшення показників продукту "чисельність учасників бойових дій", "кількість осіб з інвалідністю внаслідок війни" та зменшення показника продукту "кількість поховань померлих учасників бойових дій та осіб з інвалідністю внаслідок війни" пояснюється, що оплата здійснювалась на протязі року відповідно до договорів - замовлень на організацію та проведення поховання.</t>
  </si>
  <si>
    <t>Необхідні результати програми досягнуті у відповідності до  Постанови КМУ від 28.10.2004 р. № 1445 "Про затвердження Порядку проведення безоплатного поховання померлих (загиблих) осіб, які мають особливі заслуги та особливі трудові заслуги перед Батьківщиною, учасників бойових дій, постраждалих учасників Революції Гідності і осіб з інвалідністю внаслідок війни" (зі змінами). Бюджетна програма 0813090 «Видатки на поховання учасників бойових дій та осіб з інвалідністю внаслідок війни» залишається актуальною для подальшої ії реалізації.</t>
  </si>
  <si>
    <t>0813050</t>
  </si>
  <si>
    <t>1070</t>
  </si>
  <si>
    <t>Пільгове медичне обслуговування осіб, які постраждали внаслідок Чорнобильської катастрофи</t>
  </si>
  <si>
    <t>Забезпечення державних гарантій соціального захисту громадян, які постраждали внаслідок Чорнобильської катастрофи, щодо безоплатного придбання ліків за рецептами лікарів, безоплатного зубопротезування та забезпечення продуктами харчування</t>
  </si>
  <si>
    <t>Надання пільг на безоплатне придбання ліків за рецептами лікарів, безоплатне зубопротезування та забезпечення продуктами харчування громадян, які постраждали внаслідок Чорнобильської катастрофи</t>
  </si>
  <si>
    <t>кількість одержувачів безоплатних ліків за рецептами лікарів</t>
  </si>
  <si>
    <t>Рахунок -  накладна</t>
  </si>
  <si>
    <t>кількість одержувачів пільгових послуг із безоплатного зубопротезування</t>
  </si>
  <si>
    <t xml:space="preserve">Управління праці та соціального захисту населення Новокаховської міської ради </t>
  </si>
  <si>
    <t>Відхилення відповідає фактичним видаткам на надання пільг на безоплатне придбання ліків за рецептами лікарів та на безоплатне зубопротезування громадян, які постраждали внаслідок Чорнобильської катастрофи. Сплата здійснена згідно звернень громадян, які постраждали внаслідок Чорнобильської катастрофи, в повному обсязі</t>
  </si>
  <si>
    <t>середня вартість пільги на безоплатне придбання ліків на одну особу</t>
  </si>
  <si>
    <t>грн./рік</t>
  </si>
  <si>
    <t>середня вартість послуги на безоплатне зубопротезування</t>
  </si>
  <si>
    <t xml:space="preserve">Відхилення відповідає фактичним видаткам на надання пільг на безоплатне придбання ліків за рецептами лікарів та на безоплатне зубопротезування громадян, які постраждали внаслідок Чорнобильської катастрофи. Сплата здійснена згідно звернень громадян, які постраждали внаслідок Чорнобильської катастрофи, в повному обсязі                </t>
  </si>
  <si>
    <t>відсоток громадян, які одержали безоплатні ліки</t>
  </si>
  <si>
    <t>відсоток громадян, які одержали послуги з безоплатного зубопротезування</t>
  </si>
  <si>
    <t xml:space="preserve">Відхилення відповідає фактичним видаткам на надання пільг на безоплатне придбання ліків за рецептами лікарів та на безоплатне зубопротезування громадян, які постраждали внаслідок Чорнобильської катастрофи. Сплата здійснена згідно звернень громадян, які постраждали внаслідок Чорнобильської катастрофи, в повному обсязі                                                                                                                        </t>
  </si>
  <si>
    <t xml:space="preserve">Для забезпечення виконання завдання та функцій за даною програмою передбачені кошти у сумі 73148 грн., в тому числі на забезпечення ліками - 55648 грн., на зубопротезування - 17500 грн.  Касові видатки склали 73115,33 грн., в тому числі на забезпечення ліками - 55646,13 грн., на зубопротезування - 17469,20 грн., або 99,96% до плану на рік. Тому, зменшення показників продукту "кількість одержувачів безоплатних ліків за рецептами лікарів", "кількість одержувачів пільгових послуг із безоплатного зубопротезування" пояснюється, що оплата здійснювалась на протязі року відповідно до звернень громадян, які постраждали внаслідок Чорнобильської катастрофи в повному обсязі; збільшення показників ефективності "середня вартість пільги на безоплатне придбання ліків на одну особу", "середня вартість послуги на безоплатне зубопротезування" пояснюється підвищенням мінімальної заробітної плати та прожиткового мінімуму на 2019 рік, що призвело до росту закупівельних цін на стоматологічні матеріали, медикаменти та збільшення середньої вартості пільги на безоплатне придбання ліків та послуги на безоплатне зубопротезування.      </t>
  </si>
  <si>
    <t>Необхідні результати програми досягнуті у відповідності до  Закону України від 19.12.1991 р. № 2001-XII "Про статус і соціальний захист громадян, які постраждали внаслідок Чорнобильської катастрофи" та Постанови КМУ від 04.06.2015 р. № 389 "Про затвердження Порядку надання пільг окремим категоріям громадян з урахуванням середньомісячного сукупного доходу сім'ї". Бюджетна програма 0813050 «Пільгове медичне обслуговування осіб, які постраждали внаслідок Чорнобильської катастрофи» залишається актуальною для подальшої ії реалізації.</t>
  </si>
  <si>
    <t>0813041</t>
  </si>
  <si>
    <t>1040</t>
  </si>
  <si>
    <t>Надання допомоги у зв"язку з вагітністю і пологами</t>
  </si>
  <si>
    <t>Забезпечення надання жінкам, які не застраховані в системі загальнообов"язкового державного соціального страхування, допомоги у зв"язку з вагітністю і пологами</t>
  </si>
  <si>
    <t>Забезпечення надання жінкам, які не застраховані в системі загальнообов"язкового державного соціального страхування допомоги у зв"язку з вагітністю і пологами</t>
  </si>
  <si>
    <t>кількість одержувачів допомоги у зв"язку з вагітністю та пологами</t>
  </si>
  <si>
    <t xml:space="preserve">Фактичні дані про надання окремих видів державної соціальної допомоги (форма №2), база ASOPD, журнал реєстрації, обсяг видатків на 2019 рік / середньомісячний розмір </t>
  </si>
  <si>
    <t xml:space="preserve">Відхилення відповідає фактичним видаткам на надання допомоги у зв’язку з вагітністю та пологами. Сплата здійснена згідно звернень одержувачів даної допомоги в повному обсязі    </t>
  </si>
  <si>
    <t>середній розмір допомоги у зв"язку з вагітністю та пологами</t>
  </si>
  <si>
    <t xml:space="preserve">Постанова КМУ від 27.12.2001 р. № 1751 "Про затвердження Порядку призначення і виплати державної допомоги сім"ям з дітьми" (зі змінами), фактичні дані про надання окремих видів державної соціальної допомоги (форма № 2) </t>
  </si>
  <si>
    <t xml:space="preserve">Відхилення відповідає фактичним видаткам на надання допомоги у зв’язку з вагітністю та пологами. Сплата здійснена згідно звернень одержувачів даної допомоги в повному обсязі                      </t>
  </si>
  <si>
    <t>Для забезпечення виконання завдання та функцій за даною програмою передбачені кошти у сумі 1015050 грн., в тому числі за КЕКВ 2700 "Соціальне забезпечення" - 1014969 грн., КЕКВ 2200 "Використання товарів і послуг" - 81 грн. Касові видатки склали 588886,80 грн., в тому числі за КЕКВ 2700 "Соціальне забезпечення" - 588886,80 грн., КЕКВ 2200 "Використання товарів і послуг" - 0 грн. або 58,02 % до плану на рік. Тому, зменшення показника продукту "кількість одержувачів допомоги у зв"язку з вагітністю та пологами" пояснюється, що оплата здійснювалась на протязі року відповідно до звернень одержувачів допомоги в повному обсязі; зменшення показника ефективності "середній розмір допомоги у зв"язку з вагітністю та пологами" відповідає фактичним видаткам на надання допомоги.</t>
  </si>
  <si>
    <t xml:space="preserve">Необхідні результати програми досягнуті у відповідності до  Постанови КМУ від 27.12.2001 р. № 1751 "Про затвердження Порядку призначення і виплати державної допомоги сім'ям з дітьми" (зі змінами). Бюджетна програма 0813041 «Надання допомоги у зв’язку з вагітністю і пологами» залишається актуальною для подальшої ії реалізації. </t>
  </si>
  <si>
    <t>0813043</t>
  </si>
  <si>
    <t>Надання допомоги при народженні дитини</t>
  </si>
  <si>
    <t>Забезпечення надання допомоги при народженні дитини.</t>
  </si>
  <si>
    <t>Забезпечення надання допомоги при народженні дитини</t>
  </si>
  <si>
    <t>Кількість одержувачів одноразової частини допомоги при народженні дитини</t>
  </si>
  <si>
    <t>Кількість одержувачів щомісячної виплати допомоги при народженні дитини, яка народилася після 30 червня 2014 року</t>
  </si>
  <si>
    <t>Фактичні дані про надання окремих видів державної соціальної допомоги (форма №2), база ASOPD, журнал реєстрації, обсяг видатків на 2019 рік / середньомісячний розмір / 12 міс.</t>
  </si>
  <si>
    <t>Кількість одержувачів щомісячної виплати допомоги при народженні другої дитини, яка народилася до 30 червня 2014 року</t>
  </si>
  <si>
    <t>Кількість одержувачів щомісячної виплати допомоги при народженні третьої та наступної дитини, яка народилася до 30 червня 2014 року</t>
  </si>
  <si>
    <t>Відхилення відповідає фактичним видаткам на надання допомоги при народженні дитини. Сплата здійснена згідно звернень одержувачів даної допомоги в повному обсязі</t>
  </si>
  <si>
    <t>Середній розмір одноразової частини допомоги при народженні дитини</t>
  </si>
  <si>
    <t xml:space="preserve">Постанова КМУ від 27.12.2001 р. № 1751 «Про затвердження Порядку призначення і виплати державної допомоги сім'ям з дітьми» (зі змінами), фактичні дані про надання окремих видів державної соціальної допомоги (форма № 2) </t>
  </si>
  <si>
    <t>Середньомісячний розмір щомісячної виплати допомоги при народженні дитини, яка народилася після 30 червня 2014 року</t>
  </si>
  <si>
    <t>Середньомісячний розмір щомісячної виплати допомоги при народженні другої дитини, яка народилася до 30 червня 2014 року</t>
  </si>
  <si>
    <t>Середньомісячний розмір щомісячної виплати допомоги при народженні третьої та наступної дитини, яка народилася до 30 червня 2014 року</t>
  </si>
  <si>
    <t>Для забезпечення виконання завдання та функцій за даною програмою передбачені кошти у сумі 30080131 грн., в тому числі за КЕКВ 2700 "Соціальне забезпечення" - 30079454 грн., КЕКВ 2200 "Використання товарів і послуг" - 677 грн. Касові видатки склали 25162033,15 грн., в тому числі за КЕКВ 2700 "Соціальне забезпечення" - 25161810,01 грн., КЕКВ 2200 "Використання товарів і послуг" - 223,14 грн. або 83,65 % до поану на рік. Тому, зменшення показників продукту "кількість одержувачів одноразової частини допомоги при народженні дитини", "кількість одержувачів щомісячної виплати допомоги при народженні дитини, яка народилася після 30 червня 2014 року", "кількість одержувачів щомісячної виплати допомоги при народженні третьої та наступної дитини, яка народилася до 30 червня 2014 року" пояснюється, що оплата здійснювалась на протязі року відповідно до звернень одержувачів допомоги в повному обсязі.</t>
  </si>
  <si>
    <t>Необхідні результати програми досягнуті у відповідності до  Постанови КМУ від 27.12.2001 р. № 1751 "Про затвердження Порядку призначення і виплати державної допомоги сім'ям з дітьми" (зі змінами). Бюджетна програма 0813043 «Надання допомоги при народженні дитини» залишається актуальною для подальшої ії реалізації.</t>
  </si>
  <si>
    <t>0813042</t>
  </si>
  <si>
    <t>Надання допомоги при усиновленні дитини</t>
  </si>
  <si>
    <t>Забезпечення надання допомоги при усиновленні дитини.</t>
  </si>
  <si>
    <t>Забезпечення надання допомоги при усиновленні дитини</t>
  </si>
  <si>
    <t>Кількість одержувачів одноразової частини допомоги при усиновленні дитини</t>
  </si>
  <si>
    <t>Кількість одержувачів щомісячної частини допомоги при усиновленні дитини</t>
  </si>
  <si>
    <t>Відхилення відповідає фактичним видаткам на надання допомоги при усиновленні дитини</t>
  </si>
  <si>
    <t>Середній розмір одноразової частини допомоги при усиновленні дитини</t>
  </si>
  <si>
    <t>Постанова КМУ від 27.12.2001 р. № 1751 "Про затвердження Порядку призначення і виплати державної допомоги сім"ям з дітьми" (зі змінами)</t>
  </si>
  <si>
    <t>Середньомісячний розмір щомісячної частини допомоги при усиновленні дитини</t>
  </si>
  <si>
    <t>Для забезпечення виконання завдання та функцій за даною програмою передбачені кошти у сумі 137256 грн., в тому числі за КЕКВ 2700 "Соціальне забезпечення" - 137256 грн., КЕКВ 2200 "Використання товарів і послуг" - 0 грн. Касові видатки склали 109064 грн., в тому числі за КЕКВ 2700 "Соціальне забезпечення" - 109064 грн., КЕКВ 2200 "Використання товарів і послуг" - 0 грн. або 79,46% до плану на рік. Тому, зменшення показника родукту "кількість одержувачів допомоги одноразової частини допомоги при усиновленні дитини" пояснюється, що оплата здійснювалась на протязі року відповідно до звернень одержувачів допомоги в повному обсязі.</t>
  </si>
  <si>
    <t>Необхідні результати програми досягнуті у відповідності до  Постанови КМУ від 27.12.2001 р. № 1751 "Про затвердження Порядку призначення і виплати державної допомоги сім'ям з дітьми" (зі змінами). Бюджетна програма 0813042 «Надання допомоги при усиновленні дитини» залишається актуальною для подальшої ії реалізації.</t>
  </si>
  <si>
    <t>0813047</t>
  </si>
  <si>
    <t>Надання державної соціальної допомоги малозабезпеченим сім"ям</t>
  </si>
  <si>
    <t>Забезпечення надання державної соціальної допомоги малозабезпеченим сім"ям.</t>
  </si>
  <si>
    <t>Забезпечення надання державної соціальної допомоги малозабезпеченим сім"ям</t>
  </si>
  <si>
    <t>Кількість одержувачів тимчасової державної допомоги дітям віком до 6 років</t>
  </si>
  <si>
    <t>кількість дітей віком до 13 років з малозабезпечених сімей, на яких надаються обов"язкові доплати</t>
  </si>
  <si>
    <t>база ASOPD, журнал реєстрації</t>
  </si>
  <si>
    <t>кількість дітей віком від 13 до 18 років з малозабезпечених сімей, на яких надаються обов"язкові доплати</t>
  </si>
  <si>
    <t>Відхилення відповідає фактичним видаткам на надання допомоги малозабезпеченим сім"ям. Сплата здійснена згідно звернень одержувачів даної допомоги в повному обсязі</t>
  </si>
  <si>
    <t>середньомісячний розмір допомоги малозабезпеченим сім"ям</t>
  </si>
  <si>
    <t xml:space="preserve">Закон України від 01.06.2000 р. № 1768 - ІІІ "Про державну соціальну допомогу малозабезпеченим сім"ям" (зі змінами від 14.07.2016 р. № 1462 -VIII), фактичні дані про надання окремих видів державної соціальної допомоги (форма № 2) </t>
  </si>
  <si>
    <t>Середній розмір витрат на надання пільг на придбання скрапленого газу</t>
  </si>
  <si>
    <t>Обсяг видатків на скраплений газ/ кількість домогосподарств</t>
  </si>
  <si>
    <t>Плани звітного року/нарахування звітного року і кредиторська заборгованість на початок року; касові видатки звітного року/нарахування звітного року і кредиторська заборгованість на початок року</t>
  </si>
  <si>
    <r>
      <t xml:space="preserve">5. Мета бюджетної програми: </t>
    </r>
    <r>
      <rPr>
        <u val="single"/>
        <sz val="12"/>
        <color indexed="8"/>
        <rFont val="Times New Roman"/>
        <family val="1"/>
      </rPr>
      <t>Забезпечення надання пільг окремим категоріям громадян на придбання твердого палива і скрапленого газу.</t>
    </r>
  </si>
  <si>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 відхилення зумовлено зменшенням кількості отримувачів пільг на придбання твердого та рідкого пічного побутового палива і скрапленого газу окремим категоріям громадян відповідно до законодавства, яке пов'язане з тим, що частка пільговиків втратила право на користування пільгою, в зв'язку з перевищенням середньомісячного середнього доходу, що в свою чергу перевищив розмір податкової соціальної пільги.</t>
  </si>
  <si>
    <t>Пояснення щодо причин розбіжностей між фактичними та затвердженими результативними показниками: зменшення кількості отримувачів пільг на придбання твердого та рідкого пічного побутового палива і скрапленого газу окремим категоріям громадян відповідно до законодавства пов'язане з тим, що частка пільговиків втратила право на користування пільгою, в зв'язку з перевищенням середньомісячного середнього доходу, що в свою чергу перевищив розмір податкової соціальної пільги.</t>
  </si>
  <si>
    <t>Пояснення щодо причин розбіжностей між фактичними та затвердженими результативними показниками: зменшення середнього розміру витрат на надання пільг на придбання твердого палива зумовлено зменшенням кількості отримувачів пільг на придбання твердого та рідкого пічного побутового палива і скрапленого газу окремим категоріям громадян відповідно до законодавства, яке пов'язане з тим, що частка пільговиків втратила право на користування пільгою, в зв'язку з перевищенням середньомісячного середнього доходу, що в свою чергу перевищив розмір податкової соціальної пільги. Це призвело до зменшення фактичних видатків, в порівнянні із затвердженими.</t>
  </si>
  <si>
    <t>Пояснення щодо причин розбіжностей між фактичними та затвердженими результативними показниками: відхилення пояснюється тим, що для розрахунку питомої ваги відшкодованих пільгових послуг до нарахованих при складанні паспорту бюджетної програми на 2019 рік враховувались нарахування за 2018 рік. Оплату пільг на придбання твердого та рідкого пічного побутового палива і скрапленого газу окремим категоріям громадян відповідно до законодавства за 2019 рік здійснено в повному обсязі, відповідно до фактичних нарахувань</t>
  </si>
  <si>
    <t>Аналіз стану виконання результативних показників: за рахунок касових видатків в сумі 60 370,49 грн., в тому числі за КЕКВ 2700 "Соціальне забезпечення" - 59 946,77 грн., КЕКВ 2240 "Оплата послуг (крім комунальних)" - 423,72 грн., досягнуті високі результативні показники, про що свідчить 100 % питомої ваги відшкодованих пільгових послуг до нарахованих.</t>
  </si>
  <si>
    <t xml:space="preserve">Для забезпечення надання пільг на придбання твердого та рідкого пічного побутового палива і скрапленого газу затверджені видатки у сумі 98 795,00 грн., в тому числі за КЕКВ 2700 "Соціальне забезпечення" - 97 254,00 грн., КЕКВ 2240 "Оплата послуг (крім комунальних)" - 1541,00 грн. Касові видатки склали 60 370,49 грн., в тому числі за КЕКВ 2700 "Соціальне забезпечення" - 59 946,77 грн., КЕКВ 2240 "Оплата послуг (крім комунальних)" - 423,72 грн., або 61,1% від затвердженого обсягу річних планових призначень. Оплату пільг на придбання твердого та рідкого пічного побутового палива і скрапленого газу за 2019 рік здійснено в повному обсязі, відповідно до фактичних нарахувань за звітний рік. </t>
  </si>
  <si>
    <t>0813022</t>
  </si>
  <si>
    <t>Надання субсидій населенню для відшкодування витрат на придбання твердого та рідкого пічного побутового палива і скрапленого газу</t>
  </si>
  <si>
    <t>Забезпечення надання субсидій населенню для відшкодування витрат на придбання твердого та рідкого пічного побутового палива і скрапленого газу.</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</si>
  <si>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 відхилення зумовлено скороченням фактичної кількості отримувачів субсидії на придбання твердого та рідкого пічного побутового палива і скрапленого газу в 2019 році, що пов'язане з відсутністю права на отримання державної допомоги, відповідно до змін у положенні про порядок призначення житлових субсидій, затвердженого постановою Кабінету Міністрів України № 848 від 21.10.1995 р.</t>
  </si>
  <si>
    <t>Кількість отримувачів субсидій на придбання твердого та рідкого пічного побутового палива і скрапленого газу</t>
  </si>
  <si>
    <t>Домогосподарств</t>
  </si>
  <si>
    <t>Фактичні дані про використання бюджетних коштів на надання субсидій для відшкодування витрат на оплату ЖКП на 01.01.2020 р.</t>
  </si>
  <si>
    <t>Пояснення щодо причин розбіжностей між фактичними та затвердженими результативними показниками:  відхилення зумовлено скороченням фактичної кількості отримувачів субсидії на придбання твердого та рідкого пічного побутового палива і скрапленого газу в 2019 році, що пов'язане з відсутністю права на отримання державної допомоги, відповідно до змін у положенні про порядок призначення житлових субсидій, затвердженого постановою Кабінету Міністрів України № 848 від 21.10.1995 р.</t>
  </si>
  <si>
    <t>Середній розмір субсидії на придбання твердого та рідкого пічного побутового палива і скрапленого газу</t>
  </si>
  <si>
    <t>Обсяг видатків на 2019 рік/ кількість домогосподарств</t>
  </si>
  <si>
    <t>Пояснення щодо причин розбіжностей між фактичними та затвердженими результативними показниками: зменшення питомої ваги відшкодованих пільгових послуг до нарахованих на 1,7 % зумовлено зменшенням фактичних нарахувань по субсидії на придбання твердого та рідкого пічного побутового палива і скрапленого газу, в порівнянні з очікуваними.</t>
  </si>
  <si>
    <t>Аналіз стану виконання результативних показників: за рахунок касових видатків в сумі 735 286,14 грн., в тому числі за КЕКВ 2700 "Соціальне забезпечення" - 725 581,21 грн., КЕКВ 2240 "Оплата послуг (крім комунальних)" - 9 704,93 грн., досягнуті високі результативні показники, про що свідчить 100 % питомої ваги відшкодованих субсидій до нарахованих.</t>
  </si>
  <si>
    <t xml:space="preserve">Для забезпечення надання субсидій населенню для відшкодування витрат на придбання твердого та рідкого пічного побутового палива і скрапленого газу затверджені видатки у сумі 1 308 305,00 грн., в тому числі за КЕКВ 2700 "Соціальне забезпечення" - 1 287 894,00 грн., КЕКВ 2240 "Оплата послуг (крім комунальних)" - 20 411,00 грн. Касові видатки склали 735 286,14 грн., в тому числі за КЕКВ 2700 "Соціальне забезпечення" - 725 581,21 грн., КЕКВ 2240 "Оплата послуг (крім комунальних)" - 9 704,93 грн., або 56,2 % від затвердженого обсягу річних планових призначень. Оплату субсидій населенню для відшкодування витрат на придбання твердого та рідкого пічного побутового палива і скрапленого газу за 2019 рік здійснено в повному обсязі, відповідно до фактичних нарахувань звітного року. </t>
  </si>
  <si>
    <r>
      <t xml:space="preserve">5. Мета бюджетної програми: </t>
    </r>
    <r>
      <rPr>
        <u val="single"/>
        <sz val="12"/>
        <color indexed="8"/>
        <rFont val="Times New Roman"/>
        <family val="1"/>
      </rPr>
      <t>Забезпечення надання субсидій населенню для відшкодування витрат на придбання твердого та рідкого пічного побутового палива і скрапленого газу.</t>
    </r>
  </si>
  <si>
    <t>0813031</t>
  </si>
  <si>
    <t>Надання інших пільг окремим категоріям громадян відповідно до законодавства</t>
  </si>
  <si>
    <t>Забезпечення компенсації проїзду один раз на рік до будь-якого пункту України і назад особам, які постраждали від аварії на ЧАЕС</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</si>
  <si>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 відхилення зумовлено зменшенням кількості звернень осіб, які постраждали від аварії на ЧАЕС та мають право на компенсацію проїзду один раз на рік до будь-якого пункту України і назад. Планувалось, що правом на пільгу скористаються 25 осіб, фактично за компенсацією звернулося 24 особи.</t>
  </si>
  <si>
    <t>Обсяг видатків на пільговий проїзд один раз на рік (один раз на два роки) залізничним, водним, повітряним або міжміським автомобільним транспортом</t>
  </si>
  <si>
    <t>Зведення планів по мережі, штатах і контингентах установ за 2019 рік</t>
  </si>
  <si>
    <t>Пояснення щодо причин розбіжностей між фактичними та затвердженими результативними показниками: відхилення зумовлено зменшенням кількості звернень осіб, які постраждали від аварії на ЧАЕС та мають право на компенсацію проїзду один раз на рік до будь-якого пункту України і назад. Планувалось, що правом на пільгу скористаються 25 осіб, фактично за компенсацією звернулося 24 особи.</t>
  </si>
  <si>
    <t>Кількість осіб, які мають право на пільговий проїзд один раз на рік (один раз на два роки) залізничним, водним, повітряним або міжміським автомобільним транспортом</t>
  </si>
  <si>
    <t>Довідка відділу соціальних гарантій інвалідів, ветеранів війни та праці, потерпілих на ЧАЕС та нагляду за призначенням пенсій</t>
  </si>
  <si>
    <t>Пояснення щодо причин розбіжностей між фактичними та затвердженими результативними показниками: планувалося, що правом на пільгу скористаються 25 осіб, фактично за компенсацією звернулося 24 особи.</t>
  </si>
  <si>
    <t>Середня вартість пільгового проїзду один раз на рік (один раз на два роки) залізничним, водним, повітряним або міжміським автомобільним транспортом</t>
  </si>
  <si>
    <t>Обсяг видатків/кількість отримувачів</t>
  </si>
  <si>
    <t>Пояснення щодо причин розбіжностей між фактичними та затвердженими результативними показниками: відхилення зумовлено зменшенням кількості звернень осіб, які постраждали від аварії на ЧАЕС та мають право на компенсацію проїзду один раз на рік до будь-якого пункту України і назад. Планувалося, що правом на пільгу скористаються 25 осіб, фактично за компенсацією звернулося 24 особи.</t>
  </si>
  <si>
    <t>Частка пільговиків, які використали право на пільговий проїзд один раз на рік (один раз на два роки) залізничним, водним, повітряним або міжміським автомобільним транспортом</t>
  </si>
  <si>
    <t>Пільговики, які мають право на пільгу/кількість пільговиків, які використали пільгу</t>
  </si>
  <si>
    <t>Аналіз стану виконання результативних показників: за рахунок касових видатків в сумі 16 061,21 грн. досягнуті високі результативні показники, про що свідчить 100 % відшкодування пільгового проїзду пільговикам, які використали право на пільгу та звернулися за відшкодуванням в звітному році.</t>
  </si>
  <si>
    <t>Для забезпечення виконання завдання та функцій за даною програмою передбачені кошти у сумі 19704 грн., в тому числі по загальному фонду - 13819 грн., по спеціальному - 5885 грн. Касові видатки склали 19582 грн., в тому числі по загальному фонду - 13697 грн. або 99,12 % до плану на рік у зв"язку з достроковим звільненням працівника, по спеціальному фонду - 5885 грн. обо 100% до плану на рік. Тому, зменшення показника ефективності пояснюється, що оплата здійснювалась на протязі року відповідно фактичному нарахуванню в повному обсязі.</t>
  </si>
  <si>
    <t>Необхідні результати програми досягнуті у відповідності до  Постанови Кабінету міністрів України від 20 березня 2013 року № 175 «Про затвердження Порядку організації громадських та інших робіт тимчасового характеру» та Закону України «Про зайнятість населення» від 5 липня 2012 року№ 5067-VI. Бюджетна програма 0813210 «Організація та проведення громадських робіт» залишається актуальною для подальшої ії реалізації</t>
  </si>
  <si>
    <t>0813230</t>
  </si>
  <si>
    <t>Виплата державної соціальної допомоги на дітей - сиріт та дітей, позбавлених батьківського піклування, у дитячих будинках сімейного типу та прийомних сім"ях, грошового забезпечення батькам - 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</si>
  <si>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Надання соціальної допомоги дітям - сиротам та дітям, позбавленим батьківського піклування на утримання дитини в сім"ї патронатного вихователя, грошового забезпечення батькам - вихователям, прийомним батькам і патронатним вихователям за надання соціальних послуг у дитячих будинках сімейного типу, прийомних сім"ях та сім"ях патронатних вихователів за принципом "гроші ходять за дитиною"</t>
  </si>
  <si>
    <t>Забезпечення надання допомоги на дітей - сиріт та дітей, позбавлених батьківського піклування, які виховуються у прийомних сім"ях, грошового забезпечення прийомним батькам</t>
  </si>
  <si>
    <t xml:space="preserve">видатки на виплату соціальної допомоги на дітей - сиріт та дітей, позбавлених батьківського піклування, усього, з них: </t>
  </si>
  <si>
    <t>Зведення планів по мережі, штатах і контингентах установ на 2019 рік</t>
  </si>
  <si>
    <t>видатки на виплату допомоги на прийомних дітей, які мають вік:</t>
  </si>
  <si>
    <t>п.7 ПКМУ від 26.06.2019 р. № 552 "Порядок призначення і виплати державної соціальної допомоги на дітей - сиріт та дітей, позбавлених батьківського піклування, грошового забезпечення батькам - 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</si>
  <si>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від 6 до 18 років</t>
  </si>
  <si>
    <t>видатки на загальнообовязкове державне соціальне страхування</t>
  </si>
  <si>
    <t>п.14 ПКМУ від 26.06.2019 р. № 552 "Порядок призначення і виплати державної соціальної допомоги на дітей - сиріт та дітей, позбавлених батьківського піклування, грошового забезпечення батькам - 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</si>
  <si>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видатки на виплату грошового забезпечення прийомним батькам, усього, з них видатки на:</t>
  </si>
  <si>
    <t xml:space="preserve">п.9 ПКМУ від 06.02.2012 р. № 106 «Про затвердження Порядку призначення і виплати державної соціальної допомоги на дітей – сиріт та дітей, позбавлених батьківського піклування, грошове забезпечення батькам – вихователям і прийомним батькам за надання соціальних послуг у дитячих будинках сімейного типу та прийомним сім'ям за принципом «гроші ходять за дитиною», п.8 ПКМУ від 26.06.2019 р. № 552 "Порядок призначення і виплати державної соціальної допомоги на дітей - сиріт та дітей, позбавлених батьківського піклування, грошового забезпечення батькам - 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</si>
  <si>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виплату грошового забезпечення з обмеженням в 1,5 прожиткових мінімумів</t>
  </si>
  <si>
    <t>кількість осіб, які мають право на пільговий автомобільний транспорт</t>
  </si>
  <si>
    <t>Довідка відділу персоніфікованого обліку отримувачів пільг, згідно бази ЄДАРП</t>
  </si>
  <si>
    <t>кількість підприємств - отримувачів компенсації за пільговий проїзд окремих категорій громадян</t>
  </si>
  <si>
    <t>Договір на перевезення  пасажирів пільгових категорій автомобільним транспортом</t>
  </si>
  <si>
    <t xml:space="preserve">середньомісячний розмір компенсації за пільговий проїзд автомобільним транспортом </t>
  </si>
  <si>
    <t>Обсяг видатків /12 місяців/кількість підприємств-отримувачів</t>
  </si>
  <si>
    <t>Пояснення щодо причин розбіжностей між фактичними та затвердженими результативними показниками: розбіжність між плановими та досягнутими показниками відповідає фактичним видаткам на відшкодування компенсації.</t>
  </si>
  <si>
    <t>Питома вага відшкодованих компенсацій до нарахованих</t>
  </si>
  <si>
    <t>Затверджений обсяг компенсації на рік/ прогнозний обсяг  нарахованої компенції за рік*100; Обсяг видатків за звітний рік/обсяг нарахованої компенції за звітний рік*100</t>
  </si>
  <si>
    <t>Аналіз стану виконання результативних показників: за рахунок касових видатків в сумі 2 989 159,74 грн. досягнуті високі результативні показники, про що свідчить 100 % компенсаційних виплат на пільговий проїзд автомобільним транспортом окремим категоріям громадян, відповідно до поданих підприємствами-надавачами послуг розрахунків фактичних видатків на компенсаційні виплати за пільговий проїзд в звітному році.</t>
  </si>
  <si>
    <t>Для забезпечення проведення розрахунків за пільговий проїзд окремих категорій громадян автомобільним транспортом затверджено кошти у сумі 2989163,00 грн., в тому числі за КЕКВ 2700 "Соціальне забезпечення" - 2 989 163,00 грн. Касові видатки склали 2 989 159,74 грн., в тому числі за КЕКВ 2700 "Соціальне забезпечення" - 2 989 159,74 грн., або 100% від затвердженого обсягу річних планових призначень. Відшкодування за 2019 рік здійснено в повному обсязі, відповідно до поданих підприємствами-надавачами послуг розрахунків фактичних видатків на компенсаційні виплати за пільговий проїзд.</t>
  </si>
  <si>
    <t>0813035</t>
  </si>
  <si>
    <t>Компенсаційні виплати за пільговий проїзд окремих категорій громадян на залізничному транспорті</t>
  </si>
  <si>
    <t>Проведення розрахунків за пільговий проїзд окремих категорій громадян залізничним транспортом</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</si>
  <si>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 Залишок планових призначень склався у зв'язку із зменшенням кількості пільговиків, які мають право користування пільговим проїздом (особи з інвалідністю звнаслідок загального захворювання), на літній період.</t>
  </si>
  <si>
    <t>кількість осіб, які мають право на пільговий залізничним транспортом</t>
  </si>
  <si>
    <t>Договір на перевезення  пасажирів пільгових категорій залізничним транспортом</t>
  </si>
  <si>
    <t>середньомісячний розмір компенсації за пільговий проїзд залізничним транспортом</t>
  </si>
  <si>
    <t>Обсяг видатків /12 місяців</t>
  </si>
  <si>
    <t>Пояснення щодо причин розбіжностей між фактичними та затвердженими результативними показниками: зменшення середнього розміру компенсації відбулось у  зв'язку із зменшенням кількості пільговиків, які мають право користування пільговим проїздом (особи з інвалідністю звнаслідок загального захворювання), на літній період.</t>
  </si>
  <si>
    <t>про виконання паспорта бюджетної програми місцевого бюджету за __2019__ рік</t>
  </si>
  <si>
    <t>1.</t>
  </si>
  <si>
    <t>0800000</t>
  </si>
  <si>
    <t>Управління праці та соціального захисту населення Новокаховської міської ради</t>
  </si>
  <si>
    <t>(КТПКВК МБ)</t>
  </si>
  <si>
    <t>(найменування головного розпорядника)</t>
  </si>
  <si>
    <t>2.</t>
  </si>
  <si>
    <t>0810000</t>
  </si>
  <si>
    <t>(найменування відповідального виконавця)</t>
  </si>
  <si>
    <t>3.</t>
  </si>
  <si>
    <t>0810160</t>
  </si>
  <si>
    <t>0111</t>
  </si>
  <si>
    <t>Керівництво і управління у відповідній сфері у містах (місті Києві), селищах, селах, об’єднаних територіальних громадах</t>
  </si>
  <si>
    <t>(КФКВК)</t>
  </si>
  <si>
    <t>(найменування бюджетної програми)</t>
  </si>
  <si>
    <t>4.</t>
  </si>
  <si>
    <t>Видатки (надані кредити) за бюджетною програмою:</t>
  </si>
  <si>
    <t>(грн)</t>
  </si>
  <si>
    <t>Затверджено у паспорті бюджетної програми</t>
  </si>
  <si>
    <t>Касові видатки (надані кредити)</t>
  </si>
  <si>
    <t>Відхилення</t>
  </si>
  <si>
    <t>загальний фонд</t>
  </si>
  <si>
    <t>спеціальний фонд</t>
  </si>
  <si>
    <t>усього</t>
  </si>
  <si>
    <t>5.</t>
  </si>
  <si>
    <t>Напрями використання бюджетних коштів:</t>
  </si>
  <si>
    <t>N
з/п</t>
  </si>
  <si>
    <t>Напрями використання  бюджетних коштів</t>
  </si>
  <si>
    <t>Підпрограма 1</t>
  </si>
  <si>
    <t xml:space="preserve">Завдання 1
Здійснення виконавчими органами міських рад, наданих законодавством повноважень у відповідній сфері
</t>
  </si>
  <si>
    <t>Заробітна плата</t>
  </si>
  <si>
    <t>Нарахування на оплату праці</t>
  </si>
  <si>
    <t>Предмети, матеріали, обладнання та інвентар</t>
  </si>
  <si>
    <t>Оплата послуг (крім комунальних)</t>
  </si>
  <si>
    <t>Видатки на відрядження</t>
  </si>
  <si>
    <t>Оплата теплопостачання</t>
  </si>
  <si>
    <t>Оплата водопостачання та водовідведення</t>
  </si>
  <si>
    <t xml:space="preserve">Оплата електроенергії </t>
  </si>
  <si>
    <t>Оплата природного газу</t>
  </si>
  <si>
    <t>Окремі заходи по реалізації держ.(регіон-х)програм, не внесені до заходів розвитку</t>
  </si>
  <si>
    <t>Завдання 2
Проведення капітального ремонту</t>
  </si>
  <si>
    <t>Капітальний ремонт інших об'єктів</t>
  </si>
  <si>
    <t>Усього</t>
  </si>
  <si>
    <t xml:space="preserve">Пояснення щодо причин відхилення між касовими видатками (наданими кредитами) та затвердженими у паспорті бюджетної програми:                                                                                           Залишок планових призначень зумовлено відсутністю фінансових зобов'язань: загальний фонд, за КЕКВ 2700 - 20047 грн. (скорочення енергоспоживання комунальних послуг та проведення ремонту тепломережі в адмінбудівлі) КЕКВ 5000- 283 грн. зміна періодичності проведення навчань працівників управління з пожежної безпеки; спеціальний фонд КЕКВ 3000 - 1443 грн. ( вартість проведення технічної експертизи при введені теплової мережі в адмінбудівлі після капітального ремонту за фактичними видатками становила суму меншу в порівнянні із проектно-кошторисною вартості) </t>
  </si>
  <si>
    <t>6.</t>
  </si>
  <si>
    <t>Видатки (надані кредити) на реалізацію місцевих/регіональних програм, які виконуються в межах бюджетної програми:</t>
  </si>
  <si>
    <t>Найменування місцевої / регіональної програми</t>
  </si>
  <si>
    <t>Проведення капітального ремонту</t>
  </si>
  <si>
    <t xml:space="preserve">Пояснення щодо причин відхилення між касовими видатками (наданими кредитами) та затвердженими у паспорті бюджетної програми:                                                                                                                                                                       Залишок планових призначень зумовлено відсутністю фінансових зобов'язань: загальний фонд, за КЕКВ 2700 - 20047 грн. (скорочення енергоспоживання комунальних послуг та проведення ремонту тепломережі в адмінбудівлі) КЕКВ 5000- 283 грн. зміна періодичності проведення навчань працівників управління з пожежної безпеки; спеціальний фонд КЕКВ 3000 - 1443 грн. ( вартість проведення технічної експертизи при введені теплової мережі в адмінбудівлі після капітального ремонту за фактичними видатками становила суму меншу ніж проектно-кошторисної вартості) </t>
  </si>
  <si>
    <t>7.</t>
  </si>
  <si>
    <t>Результативні показники бюджетної програми та аналіз їх виконання:</t>
  </si>
  <si>
    <t>N
 з/п</t>
  </si>
  <si>
    <t>Показники</t>
  </si>
  <si>
    <t>Одиниця виміру</t>
  </si>
  <si>
    <t>Джерело інформації</t>
  </si>
  <si>
    <t>Фактичні результативні показники, досягнуті за рахунок касових видатків (наданих кредитів)</t>
  </si>
  <si>
    <t>Завдання 1</t>
  </si>
  <si>
    <t>затрат</t>
  </si>
  <si>
    <t>кількість штатних одиниць</t>
  </si>
  <si>
    <t>од.</t>
  </si>
  <si>
    <t>рішення міської ради від 21.12.2017. № 1119</t>
  </si>
  <si>
    <t>Пояснення щодо причин розбіжностей між затвердженими та досягнутими результативними показниками</t>
  </si>
  <si>
    <t>продукту</t>
  </si>
  <si>
    <t>кількість отриманих листів, звернень заяв, скарг</t>
  </si>
  <si>
    <t>журнал реєстрації кореспонденції</t>
  </si>
  <si>
    <t>кількість прийнятих нормативно-правових актів</t>
  </si>
  <si>
    <r>
      <t xml:space="preserve">Пояснення щодо причин розбіжностей між затвердженими та досягнутими результативними показниками:                                                                                                                                                                                  </t>
    </r>
    <r>
      <rPr>
        <b/>
        <sz val="12"/>
        <color indexed="8"/>
        <rFont val="Times New Roman"/>
        <family val="1"/>
      </rPr>
      <t>Збільшення</t>
    </r>
    <r>
      <rPr>
        <sz val="12"/>
        <color indexed="8"/>
        <rFont val="Times New Roman"/>
        <family val="1"/>
      </rPr>
      <t xml:space="preserve"> виконаних звернень, заяв,… зумовлено переглядом норм та розмірів субсидій,  пільг,  допомог,  також посиленням контролю та перевірки доходів населення, часу перебування за кордоном громадян, здійснення автоматичних нарахувань пільг та субсидій. </t>
    </r>
    <r>
      <rPr>
        <b/>
        <sz val="12"/>
        <color indexed="8"/>
        <rFont val="Times New Roman"/>
        <family val="1"/>
      </rPr>
      <t>Збільшення</t>
    </r>
    <r>
      <rPr>
        <sz val="12"/>
        <color indexed="8"/>
        <rFont val="Times New Roman"/>
        <family val="1"/>
      </rPr>
      <t xml:space="preserve"> прийняття нормативно-правових актів зумовлено виробничою необхідністю упорядкування та затвердження Порядків, Заходів, міських Програм.</t>
    </r>
  </si>
  <si>
    <t>ефективності</t>
  </si>
  <si>
    <t>кількість виконаних листів, звернень заяв, скарг на одного працівника</t>
  </si>
  <si>
    <t>кількість отриманих листів, звернень заяв, скарг/ кількість штатних одиниць</t>
  </si>
  <si>
    <t>кількість прийнятих нормативно-правових актів на одного працівника</t>
  </si>
  <si>
    <t>кількість прийнятих нормативно-правових актів/ кількість штатних одиниць</t>
  </si>
  <si>
    <t>витрати на утримання однієї штатної одиниці</t>
  </si>
  <si>
    <t>тис.грн.</t>
  </si>
  <si>
    <t>Обсяг бюджетних асигнувань загального фонду / кількість штатних одиниць</t>
  </si>
  <si>
    <r>
      <t xml:space="preserve">Пояснення щодо причин розбіжностей між затвердженими та досягнутими результативними показниками:                                                                                                                                                                                            </t>
    </r>
    <r>
      <rPr>
        <b/>
        <sz val="12"/>
        <color indexed="8"/>
        <rFont val="Times New Roman"/>
        <family val="1"/>
      </rPr>
      <t>Збільшення</t>
    </r>
    <r>
      <rPr>
        <sz val="12"/>
        <color indexed="8"/>
        <rFont val="Times New Roman"/>
        <family val="1"/>
      </rPr>
      <t xml:space="preserve"> виконаних звернень на одного працівника, заяв… зумовлено переглядом норм та розмірів субсидій,  пільг,  допомог,  також посиленням контролю та перевірки доходів населення, часу перебування за кордоном громадян, здійснення автоматичних нарахувань пільг та субсидій. </t>
    </r>
    <r>
      <rPr>
        <b/>
        <sz val="12"/>
        <color indexed="8"/>
        <rFont val="Times New Roman"/>
        <family val="1"/>
      </rPr>
      <t>Збільшення</t>
    </r>
    <r>
      <rPr>
        <sz val="12"/>
        <color indexed="8"/>
        <rFont val="Times New Roman"/>
        <family val="1"/>
      </rPr>
      <t xml:space="preserve"> прийняття нормативно-правових актів на одного працівника зумовлено виробничою необхідністю упорядкування та затвердження Порядків, Заходів, міських Програм. </t>
    </r>
    <r>
      <rPr>
        <b/>
        <sz val="12"/>
        <color indexed="8"/>
        <rFont val="Times New Roman"/>
        <family val="1"/>
      </rPr>
      <t>Зменшення</t>
    </r>
    <r>
      <rPr>
        <sz val="12"/>
        <color indexed="8"/>
        <rFont val="Times New Roman"/>
        <family val="1"/>
      </rPr>
      <t xml:space="preserve"> витрат на утримання однієї штатної одиниці зумовлено відсутністю фінансових зобов'язань.</t>
    </r>
  </si>
  <si>
    <t>Завдання 2</t>
  </si>
  <si>
    <t xml:space="preserve">кількість об'єктів, що планується відремонтувати, </t>
  </si>
  <si>
    <t xml:space="preserve">Зведені кошторисні розрахунки </t>
  </si>
  <si>
    <t>середня вартість ремонту одного об'єкта</t>
  </si>
  <si>
    <t>Тис.грн</t>
  </si>
  <si>
    <t>Обсяг бюджетних асигнувань спеціального фонду/кількість об'єктів, що планується відремонтувати</t>
  </si>
  <si>
    <r>
      <t xml:space="preserve">Пояснення щодо причин розбіжностей між затвердженими та досягнутими результативними показниками:                                                                                                                                                                                             </t>
    </r>
    <r>
      <rPr>
        <b/>
        <sz val="12"/>
        <color indexed="8"/>
        <rFont val="Times New Roman"/>
        <family val="1"/>
      </rPr>
      <t>Зменшення</t>
    </r>
    <r>
      <rPr>
        <sz val="12"/>
        <color indexed="8"/>
        <rFont val="Times New Roman"/>
        <family val="1"/>
      </rPr>
      <t xml:space="preserve"> середньої вартості одного об'єкту зумовлено відсутністю фінансових зобов'язань. КЕКВ 3000 - 1443 грн. ( вартість проведення технічної експертизи при введені теплової мережі в адмінбудівлі після капітального ремонту за фактичними видатками становила суму меншу ніж проектно-кошторисної вартості) </t>
    </r>
  </si>
  <si>
    <t>якості</t>
  </si>
  <si>
    <t>питома вага відремонтованих об'єктів у загальній кількості об'єктів, що потребують ремонту</t>
  </si>
  <si>
    <t>%</t>
  </si>
  <si>
    <t>Об'єкти що планувалось відремонтувати/кількість відремонтованих об'єктів</t>
  </si>
  <si>
    <t>Аналіз стану виконання результативних показників:                                                                                                                                                                                                                                                                                    Бюджетною програмою забезпечено виконання законодавчих норм соціального захитсу населення, а саме надано різних пільг, допомог, компенсацій та іншого. Кільксть виконаних напрямів соціального законодавства всього 69, в тому числі за рахунок коштів субвенції з державного та обласного бюджету виконано 34 бюджетної програми охоплено 50 напрямів соціального забезпечення - як головний розпорядник та 7 бюджетних програм державного бюджету охоплено 19 напрямів соціального забезпечення -  як одердувач коштів за двома розпорядниками Депортаменту соціального захисту населення Херсонської облісті та Херсонскьоого фонду соціального захисту інвалідів. Також забезпечено функціонування трьом установам одержувачів коштів та двом громадським організаціям ветеранів війни та праці.  Перевиконання планових результативних показників зумовлено права отримувачів вибору користування пільгою,субсидією, допомогою та іншим, а також новими звереннями у зв'язку із передачею нових напрямів соціальних допомог державного бюджету на місцевий рівень (закрема заключення договорів на санаторно-курортні послуги, забезпечення осіб з інвалідністью технічними засобами реабілітації).</t>
  </si>
  <si>
    <t>Керівник установи головного розпорядника бюджетних коштів</t>
  </si>
  <si>
    <t>О.М. Стоянчук</t>
  </si>
  <si>
    <t>(підпис)</t>
  </si>
  <si>
    <t>(ініціали та прізвище)</t>
  </si>
  <si>
    <t>Головний бухгалтер установи головного розпорядника бюджетних коштів</t>
  </si>
  <si>
    <t>С.Г. Гнатюк</t>
  </si>
  <si>
    <t>ЗАТВЕРДЖЕНО
Наказ Міністерства фінансів України 26 серпня 2014 року № 836
(у редакції наказу Міністерства фінансів Українивід 29 грудня 2018 року № 1209)</t>
  </si>
  <si>
    <t>про виконання паспорта бюджетної програми місцевого бюджету на 2019 рік</t>
  </si>
  <si>
    <t>(код)</t>
  </si>
  <si>
    <t>0813191</t>
  </si>
  <si>
    <t>1030</t>
  </si>
  <si>
    <t>Інші видатки на соціальний захист ветеранів війни та праці</t>
  </si>
  <si>
    <t>(КТПКВК МБ)(код)</t>
  </si>
  <si>
    <t>4. Цілі державної політики, на досягнення яких спрямовано реалізацію бюджетної програми</t>
  </si>
  <si>
    <t>Ціль державної політики</t>
  </si>
  <si>
    <t>Забезпечення ефективної державної соціальної підтримки населення на території Новокаховської міської ради</t>
  </si>
  <si>
    <t>5. Мета бюджетної програми</t>
  </si>
  <si>
    <t>Забезпечення соціального захисту ветеранів війни та праці</t>
  </si>
  <si>
    <t>6. Завдання бюджетної програми</t>
  </si>
  <si>
    <t>Завдання</t>
  </si>
  <si>
    <t>7. Видатки (надані кредити з бюджету) та напрями використання бюджетних коштів за бюджетною програмою</t>
  </si>
  <si>
    <t>гривень</t>
  </si>
  <si>
    <t>Напрями використання бюджетних коштів*</t>
  </si>
  <si>
    <t>Касові видатки (надані кредити з бюджету)</t>
  </si>
  <si>
    <t>Забезпечення своєчасної виплати персональної пенсії почесним громадянам міста</t>
  </si>
  <si>
    <t>Забезпечення своєчасної виплати винагороди нагородженим відзнакою «За заслуги перед містом»</t>
  </si>
  <si>
    <t>Надання щомісячної фінансової підтримки сім'ї загиблого воїна в Афганістані</t>
  </si>
  <si>
    <t>Забезпечення надання матеріальної допомоги особам, які брали безпосередню участь у бойових діях у Другій Світовій війні</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</si>
  <si>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</si>
  <si>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Залишок планових призначень зумовлений відсутністю фінансових зобов’язань. Зменшення кількості одержувачів та отримання допомоги через банківські відділення призвело до залишку виділених асигнувань.</t>
  </si>
  <si>
    <t>8. Видатки (надані кредити з бюджету) на реалізацію місцевих/регіональних програм, які виконуються в межах бюджетної програми</t>
  </si>
  <si>
    <t>N з/п</t>
  </si>
  <si>
    <t>Найменування місцевої/ регіональної програми</t>
  </si>
  <si>
    <t>міська «Програма реалізації соціальної політики на 2016-2019 роки»</t>
  </si>
  <si>
    <t>9. Результативні показники бюджетної програми та аналіз їх виконання</t>
  </si>
  <si>
    <t>Фактичні результативні показники, досягнуті за рахунок касових видатків (наданих кредитів з бюджету)</t>
  </si>
  <si>
    <t> Кількість отримувачів виплати персональної пенсії почесним громадянам міста</t>
  </si>
  <si>
    <t>осіб</t>
  </si>
  <si>
    <t>Довідка відділу</t>
  </si>
  <si>
    <t>Кількість отримувачів виплати винагороди нагородженим відзнакою «За заслуги перед містом»</t>
  </si>
  <si>
    <t>Для забезпечення надання компенсації проїзду один раз на рік до будь-якого пункту України і назад особам, які постраждали від аварії на ЧАЕС затверджено кошти у сумі 17 308,00 грн., в тому числі за КЕКВ 2700 "Соціальне забезпечення" - 17 308,00 грн. Касові видатки склали 16 061,21 грн., в тому числі за КЕКВ 2700 "Соціальне забезпечення" - 16 061,21 грн., або 92,8 % від затвердженого обсягу річних планових призначень. Компенсації проїзду один раз на рік до будь-якого пункту України і назад особам, які постраждали від аварії на ЧАЕС за 2019 рік здійснено в повному обсязі, відповідно до кількості звернень. Питома вага пільговиків, що використали пільгу, до пільговиків, які мають право на пільгу складає 100 %.</t>
  </si>
  <si>
    <r>
      <t xml:space="preserve">5. Мета бюджетної програми: </t>
    </r>
    <r>
      <rPr>
        <u val="single"/>
        <sz val="12"/>
        <color indexed="8"/>
        <rFont val="Times New Roman"/>
        <family val="1"/>
      </rPr>
      <t>Забезпечення надання пільг окремим категоріям громадян з оплати послуг зв’язку, проїзду, санаторно-курортного лікування, ремонту будинків і квартир та компенсації витрат на автомобільне паливо</t>
    </r>
  </si>
  <si>
    <t>0813032</t>
  </si>
  <si>
    <t xml:space="preserve">Надання пільг окремим категоріям громадян з оплати послуг зв'язку </t>
  </si>
  <si>
    <t>Забезпечення надання пільг з оплати послуг зв'язку</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</si>
  <si>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  зменшення кількості отримувачів пільг на оплату послуг зв'язку (користування телефоном) протягом року, в порівнянні з плановими показниками, обумовлено тим, що частка пільговиків втратила право на користування пільгою, у зв'язку із перевищенням середньомісячного середнього доходу, що в свою чергу перевищив розмір податкової соціальної пільги.</t>
  </si>
  <si>
    <t>Кількість отримувачів пільг на оплату послуг зв'язку (користування телефоном)</t>
  </si>
  <si>
    <t>Довідка відділу персоніфікованого обліку отримувачів пільг</t>
  </si>
  <si>
    <t>Пояснення щодо причин розбіжностей між фактичними та затвердженими результативними показниками: зменшення кількості отримувачів пільг на оплату послуг зв'язку (користування телефоном) протягом року, в порівнянні з плановими показниками, обумовлено тим, що частка пільговиків втратила право на користування пільгою, у зв'язку із перевищенням середньомісячного середнього доходу, що в свою чергу перевищив розмір податкової соціальної пільги.</t>
  </si>
  <si>
    <t>Середньомісячна вартість витрат на надання пільг з оплати послуг зв'язку (користування телефоном)</t>
  </si>
  <si>
    <t>Обсяг видатків/кількість отримувачів/12 місяців</t>
  </si>
  <si>
    <t>Пояснення щодо причин розбіжностей між фактичними та затвердженими результативними показниками: збільшення середньомісячної вартості витрат на надання пільг на 0,7 грн. зумовлено зменшенням кількості отримувачів пільг.</t>
  </si>
  <si>
    <t>Питома вага пільговиків, які отримали пільгові послуги</t>
  </si>
  <si>
    <t>Аналіз стану виконання результативних показників: за рахунок касових видатків в сумі 136 965,76 грн. досягнуті високі результативні показники, про що свідчить 100 % відшкодування витрат на надання пільг з оплати послуг зв'язку пільговикам, які користуються стаціонарним телефоном.</t>
  </si>
  <si>
    <t>Для забезпечення надання пільг з оплати послуг зв'язку затверджено кошти у сумі 139 029,00 грн., в тому числі за КЕКВ 2700 "Соціальне забезпечення" - 139 029,00 грн. Касові видатки склали 136 965,76 грн., в тому числі за КЕКВ 2700 "Соціальне забезпечення" - 136 965,76 грн., або 98,5 % від затвердженого обсягу річних планових призначень. Відшкодування витрат на надання пільг з оплати послуг зв'язку пільговикам, які користуються стаціонарним телефоном за 2019 рік здійснено в повному обсязі. Питома вага пільговиків, що використали пільгу, до пільговиків, які мають право на пільгу складає 100 %.</t>
  </si>
  <si>
    <t>0813033</t>
  </si>
  <si>
    <t>Компенсаційні виплати на пільговий проїзд автомобільним транспортом окремим категоріям громадян</t>
  </si>
  <si>
    <t>Проведення розрахунків з підприємствами автомобільного транспорту за пільговий проїзд окремих категорій громадян</t>
  </si>
  <si>
    <t>0813121</t>
  </si>
  <si>
    <t>Утримання та забезпечення діяльності соціальних служб для сім'ї, дітей та молоді</t>
  </si>
  <si>
    <t>5. Мета бюджетної програми:   Забезпечення соціальної підтримки сім'ям, дітям та молоді вразливих категорій населення.</t>
  </si>
  <si>
    <t>Надання соціальних послуг та здійснення заходів, у тому чмслі навчальних, щодо соціальної підтримки сімей, дітей та молоді, які перебувають у складних життєвих обставинах та потребують сторонньої допомоги.</t>
  </si>
  <si>
    <t>Надання соціальних послуг та здійснення заходів, у тому числі навчальних, щодо соціальної підтримки сімей, дітей та молоді, які перебувають у складних життєвих обставинах та потребують сторонньої допомоги</t>
  </si>
  <si>
    <t>-</t>
  </si>
  <si>
    <t xml:space="preserve">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 Відхилення склалися у зв'язку з залишками планових асигнувань по КЕКВ 2111, КЕКВ 2120 - залишок планових призначень, КЕКВ 2240 - за послуги обслуговування вогнегасників, КЕКВ 2250 - за рахунок зменшення суми на проїзд, КЕКВ 2271, КЕКВ 2272, КЕКВ 2273 - за рахунок економії натуральних показників та за рахунок зміни тарифу на послуги з електропостачання, на послуги водопостачання та водовідведення, на послуги теплопостачання. </t>
  </si>
  <si>
    <t>Кількість центрів соціальних служб для сімї, дітей та молоді</t>
  </si>
  <si>
    <t>Рішення виконавчого комітету Новокаховської міської ради «Про центр соціальних служб для молоді» від 17.05.1994 р. № 116</t>
  </si>
  <si>
    <t>Кількість штатних працівників центрів соціальних служб для сім'ї, дітей та молоді</t>
  </si>
  <si>
    <t>ос.</t>
  </si>
  <si>
    <t xml:space="preserve">Штатний розпис, рішення міської ради від 21.12.2017 р. № 1097 «Про затвердження загальної чисельності та структури міського центру соціальних служб для сім’ї, дітей та молоді Новокаховської міської ради на 2018 рік» </t>
  </si>
  <si>
    <t>Кількість закладів, що надають соціальні послуги сім’ям, дітям та молоді, діяльність, яких координується центрами соціальних служб для сім’ї, дітей та молоді</t>
  </si>
  <si>
    <t>Кількість дитячих будинків сімейного типу, прийомних сімей, сімей патронатних вихователів, сімей, які перебувають у складних життєвих обставинах, охоплених соціальним супроводом/супроводженням</t>
  </si>
  <si>
    <t>Показники результатів роботи центрів соціальних служб для сім’ї, дітей та молоді з сім’ями, які перебувають у складних життєвих обставинах</t>
  </si>
  <si>
    <t xml:space="preserve">Пояснення щодо причин розбіжностей між фактичними та затвердженими результативними показниками. Зменшення чисельності кількості сімей, які опинились в складних життєвих обставинах, охоплених соціальним супроводом, виникло завдяки злагодженій співпраці субєктів із соціальної роботи. Зменшилось кількість повідомлень щодо випадків складних життєвих обставин. </t>
  </si>
  <si>
    <t>Середні витрати на утримання одного центру соціальних служб для сім`ї, дітей та молоді</t>
  </si>
  <si>
    <t>видатки центру на відповідний період</t>
  </si>
  <si>
    <t>Середні витрати на забезпечення діяльності одного працівника центру соціальних служб для сім`ї, дітей та молоді</t>
  </si>
  <si>
    <t>видатки центру на відповідний період/кількість працівників центру</t>
  </si>
  <si>
    <t>Середні витрати на здійснення соціального супроводу /супроводження</t>
  </si>
  <si>
    <t>видатки центру на відповідний період/кількість сімей, які перебували під супроводом</t>
  </si>
  <si>
    <t>Середні витрати на надання однієї соціальної послуги</t>
  </si>
  <si>
    <t>видатки центру на відповідний період/кількість наданих послуг</t>
  </si>
  <si>
    <t>Пояснення щодо причин розбіжностей між фактичними та затвердженими результативними показниками. Відхилення склались за рахунок фактичних видатків центру за відповідний період та зменшення кількості сімей, які опинились в складних життєвих обставинах, охоплених соціальним супроводом.</t>
  </si>
  <si>
    <t>Кількість підготовлених кандидатів в опікуни, піклувальники,прийомні батьки,батьки-вихователі,усиновлювачі,патронатні вихователі та наставники,які пройшли підготовку та стали опікунами,піклувальниками,прийомними батьками,батьками-вихователями,усиновлювачами,патронатними вихователями та наставниками</t>
  </si>
  <si>
    <t>Кількість підготовлених прийомних батьків, батьків-вихователів, які пройшли навчання з метою підвищення їхнього виховного потенціалу</t>
  </si>
  <si>
    <t>Кількість послуг, які надані центрами соціальних служб для сім’ї, дітей та молоді</t>
  </si>
  <si>
    <t>Динаміка(збільшення+/зменшення-) кількості сімей/осіб, яким надано соціальні послуги (порівняно з минулим роком)</t>
  </si>
  <si>
    <t>Динаміка(збільшення+/зменшення-) кількості сімей та осіб, які перебувають у складних життєвих обставинах, знятих із соціального супроводу з позитивним результатом (порівняно з минулим роком)</t>
  </si>
  <si>
    <t xml:space="preserve">Пояснення щодо причин розбіжностей між фактичними та затвердженими результативними показниками. Збільшення кількості наданих послуг сім'ям, які опинились в складних життєвих обставинах, охоплених соціальним супроводом. Зменшилась кількість повідомлень щодо випадків складних життєвих обставин.         </t>
  </si>
  <si>
    <t>Аналіз стану виконання результативних показників. Зменшення чисельності кількості сімей, які опинились в складних життєвих обставинах, охоплених соціальним супроводом, виникло завдяки злагодженій співпраці субєктів із соціальної роботи. Зменшилось кількість повідомлень щодо випадків складних життєвих обставин.  Збільшення кількості наданих послуг сім'ям, які опинились в складних життєвих обставинах, охоплених соціальним супроводом.</t>
  </si>
  <si>
    <t>10. Узагальнений висновок про виконання бюджетної програми. Зменшення чисельності кількості сімей, які опинились в складних життєвих обставинах, охоплених соціальним супроводом, виникло завдяки злагодженій співпраці субєктів із соціальної роботи. Зменшилось кількість повідомлень щодо випадків складних життєвих обставин.  Збільшення кількості наданих послуг сім'ям, які опинились в складних життєвих обставинах, охоплених соціальним супроводом.</t>
  </si>
  <si>
    <t>0813123</t>
  </si>
  <si>
    <t>Заходи державної політики з питань сім'ї</t>
  </si>
  <si>
    <t>Проведення регіональних заходів, спрямованих на підтримку сім'ї, демографічний розвиток</t>
  </si>
  <si>
    <t>Міська програма соціальної підтримки сім'ї на 2018-2020 роки, рішення  сесії від 21.12.2017 р. №1096</t>
  </si>
  <si>
    <t>Кількість спеціалістів залучених до заходів</t>
  </si>
  <si>
    <t>Рішення міської ради від 21.12.17 р. № 1096 «Про міську програму соціальної підтримки сім’ї на 2018-2020 роки»</t>
  </si>
  <si>
    <t>Кількість регіональних заходів державної політики з питань сім'ї</t>
  </si>
  <si>
    <t>Кількість звернень до центру соціальних служб для сім’ї, дітей та молоді</t>
  </si>
  <si>
    <t>Кількість учасників регіональних заходів державної політики з питань сім’ї</t>
  </si>
  <si>
    <t>Кількість дітей, молоді та сімей , яким надані соціальні послуги</t>
  </si>
  <si>
    <t xml:space="preserve">Пояснення щодо причин розбіжностей між фактичними та затвердженими результативними показниками. Збільшення кількості наданих послуг сім'ям, які опинились в складних життєвих обставинах, охоплених соціальним супроводом.     </t>
  </si>
  <si>
    <t>Середні витрати на проведення одного регіонального заходу державної політики з питань сім’ї</t>
  </si>
  <si>
    <t>видатки центру на відповідний період/кількість заходів</t>
  </si>
  <si>
    <t>Середні витрати на забезпечення участі в регіональних заходах державної політики з питань сім'ї одного учасника</t>
  </si>
  <si>
    <t>видатки центру на відповідний період/кількість учасників заходів</t>
  </si>
  <si>
    <t>Динаміка (збільшення+/зменшення-) кількості людей,, охоплених регіональними заходами державної політики з питань сім’ї (порівняно з минулим роком)</t>
  </si>
  <si>
    <t>Питома вага дітей, сімей та молоді від загальної кількості звернень, які внаслідок, отриманих соціальних послуг розв’язали свої соціальні проблеми та поліпшили своє становище</t>
  </si>
  <si>
    <t>Динаміка (збільшення+/зменшення-) кількості осіб, які перебувають у складних життєвих обставинах, внаслідок проведених заходів, та наданих центрами служб для сім’ї, дітей та молоді послуг порівняно з минулим роком</t>
  </si>
  <si>
    <t xml:space="preserve">Аналіз стану виконання результативних показників. Збільшення кількості наданих послуг сім'ям, які опинились в складних життєвих обставинах, охоплених соціальним супроводом. </t>
  </si>
  <si>
    <t xml:space="preserve">10. Узагальнений висновок про виконання бюджетної програми. Збільшення кількості наданих послуг сім'ям, які опинились в складних життєвих обставинах, охоплених соціальним супроводом. </t>
  </si>
  <si>
    <t>Необхідні результати програми досягнуті у відповідності до постанови КМУ від 29.04.2004 року № 558 «Про затвердження Порядку призначення і виплати компенсації фізичним особам, які надають соціальні послуги». Бюджетна програма 0813160 «Надання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 залишається актуальною для подальшої її реалізації.</t>
  </si>
  <si>
    <t>0813242</t>
  </si>
  <si>
    <t>1090</t>
  </si>
  <si>
    <t>Інші заходи у сфері соціального захисту і соціального забезпечення</t>
  </si>
  <si>
    <t>Проведення інших заходів, спрямованих на соціальний захист і соціальне забезпечення</t>
  </si>
  <si>
    <t>Забезпечення надання одноразової матеріальної допомоги та щомісячної фінансової підтримки</t>
  </si>
  <si>
    <t>Надання матеріальної допомоги на поховання</t>
  </si>
  <si>
    <t>Надання щомісячної фінансової підтримки сім’ям загиблих учасників  антитерористичної операції</t>
  </si>
  <si>
    <t>Надання одноразової матеріальної допомоги учасникам бойових дій, які брали безпосередню участь в антитерористичній операції до Дня захисника України</t>
  </si>
  <si>
    <t>Надання щомісячної фінансової підтримки особам, яким присвоєно звання Праведника народів миру</t>
  </si>
  <si>
    <t xml:space="preserve">Забезпечення виплати цільової матеріальної допомоги особі із особливими фізичними потребами для поліпшення побутових умов </t>
  </si>
  <si>
    <t xml:space="preserve">Залишок планових призначень зумовлений відсутністю фінансових зобов’язань. Фінансування здійснювалось відповідно до фактичного звернення населення. </t>
  </si>
  <si>
    <t>Кількість отримувачів матеріальної допомоги на поховання</t>
  </si>
  <si>
    <t>Чол.</t>
  </si>
  <si>
    <t xml:space="preserve">Довідка відділу </t>
  </si>
  <si>
    <t>Кількість отримувачів фінансової підтримки сім’ям загиблих учасників  антитерористичної операції</t>
  </si>
  <si>
    <t>Сімей</t>
  </si>
  <si>
    <t>Кількість отримувачів одноразової матеріальної допомоги до Дня захисника України</t>
  </si>
  <si>
    <t xml:space="preserve">Осіб </t>
  </si>
  <si>
    <t xml:space="preserve">База ЄДАРП </t>
  </si>
  <si>
    <t>Кількість отримувачів фінансової підтримки особам, яким присвоєно звання Праведника народів миру</t>
  </si>
  <si>
    <t>Список  Праведників народів миру по регіонах України</t>
  </si>
  <si>
    <t>Кількість отримувачів цільової матеріальної допомоги</t>
  </si>
  <si>
    <t>Рішення виконавчого комітету від 25.06.2019 №212</t>
  </si>
  <si>
    <t>Надання допомоги на поховання здійснюється на підставі фактично наданих заяв.</t>
  </si>
  <si>
    <t>Середній розмір допомоги на поховання</t>
  </si>
  <si>
    <t>Грн.</t>
  </si>
  <si>
    <t>Рішення виконавчого комітету від 20.12.2016 №488</t>
  </si>
  <si>
    <t>Середній розмір фінансової підтримки сім'ям загиблих учасників антитерористичної операції на одну сім'ю</t>
  </si>
  <si>
    <t>Середній розмір одноразової матеріальної допомоги до Дня захисника України</t>
  </si>
  <si>
    <t>Рішення виконавчого комітету від 18.12.2018 року №471</t>
  </si>
  <si>
    <t>Середній розмір фінансової підтримки особам, яким присвоєно звання Праведника народів миру</t>
  </si>
  <si>
    <t>Рішення виконавчого комітету від 25.04.2017 № 153</t>
  </si>
  <si>
    <t>Середній розмір цільової матеріальної допомоги</t>
  </si>
  <si>
    <t>Рівень забезпечення допомогою на поховання</t>
  </si>
  <si>
    <t>Рівень забезпечення фінансовою підтримкою сім'ям загиблих учасників антитерористичної операції</t>
  </si>
  <si>
    <t>Рівень забезпечення одноразовою матеріальною допомогою учасникам бойових дій, які брали безпосередню участь в антитерористичній операції до Дня захисника України</t>
  </si>
  <si>
    <t>Рівень забезпечення щомісячною фінансовою підтримкою особам, яким присвоєно звання Праведника народів миру</t>
  </si>
  <si>
    <t xml:space="preserve">Рівень забезпечення цільовою матеріальною допомогою </t>
  </si>
  <si>
    <t>Для забезпечення виконання завдань та функцій паспортом бюджетної програми затверджено кошти у сумі 774316,00 грн., в тому числі за КЕКВ 2700 "Соціальне забезпечення" - 774115,00 грн., КЕКВ 2200 "Використання товарів і послуг" - 201 грн.  Видатки з міського бюджету склали 619202,20 грн., в тому числі за КЕКВ 2700 "Соціальне забезпечення" - 763302,20 грн., КЕКВ 2200 "Використання товарів і послуг" - 187,20 грн. або 98,58% до плану на рік. Всі завдання та функції виконані в повному обсязі. Розбіжність між плановими та досягнутими показниками відповідає фактичним видаткам. Виплати за напрямками здійснені в повному обсязі відповідно до кількості звернених осіб та наданих реєстрів на виплату.</t>
  </si>
  <si>
    <t>Аналіз стану виконання результативних показників: за рахунок касових видатків в сумі 153 697,26 грн. досягнуті високі результативні показники, про що свідчить 100 % компенсаційних виплат за пільговий проїзд окремих категорій громадян на залізничному транспорті, відповідно до поданих підприємствами-надавачами послуг розрахунків фактичних видатків на компенсаційні виплати за пільговий проїзд в звітному році.</t>
  </si>
  <si>
    <t>Для забезпечення проведення розрахунків за пільговий проїзд окремих категорій громадян на залізничному транспорті затверджено річні планові призначення в сумі 160 316,00 грн., в т.ч. за КЕКВ 2700 "Соціальне забезпечення" - 160 316,00 грн. Касові видатки з міського бюджету склали 153 697,26 грн., в т. ч. за КЕКВ 2700 "Соціальне забезпечення" - 153 697,26 грн., або 95,87 % від затверджених річних планових призначень. Відшкодування за 2019 рік здійснено в повному обсязі, відповідно до поданих облікових форм від підприємства-надавача послуг.</t>
  </si>
  <si>
    <t>0817693</t>
  </si>
  <si>
    <t>0490</t>
  </si>
  <si>
    <t>Інші заходи, пов'язані з економічною діяльністю</t>
  </si>
  <si>
    <t>Забезпечення виконання зобов’язань, які виникли на підставі рішень суду про стягнення коштів та виконання вимог бюджетного законодавства України</t>
  </si>
  <si>
    <t>Оплата судового збору за подання позовів в частині повернення надмірно виплачених пільг, допомог та субсидій тощо</t>
  </si>
  <si>
    <t>Оплата на проведення виконавчих дій, виконавчого збору у відповідності до Закону України "Про виконавче провадження"</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</si>
  <si>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 залишок планових призначень зумовлений відсутністю фінансових зобов'язань на сплату судового збору внаслідок повернення коштів надмірно виплачених допомог та субсидій у досудовому порядку.</t>
  </si>
  <si>
    <t>Міська «Програма для забезпечення виконання рішень суду управлінням праці та соціального захисту населення Новокаховської міської ради на 2018-2020 роки»</t>
  </si>
  <si>
    <t>Обсяг видатків на забезпечення оплати судового збору за подання позовів</t>
  </si>
  <si>
    <t>Тис. грн.</t>
  </si>
  <si>
    <t>Рішення міської ради від 12.12.2019 № 2507 "Про внесення змін до рішення міської ради від 20.12.2018 року №1719 "Про міський бюджет міста Нова Каховка на 2019 рік"</t>
  </si>
  <si>
    <t xml:space="preserve">Обсяг видатків на оплату стягнень, витрат на проведення виконавчих дій, штрафних санкцій, виконавчого збору  </t>
  </si>
  <si>
    <t>Рішення міської ради від 16.05.2019 № 1984,  Рішення міської ради від 22.08.2019р. №2183</t>
  </si>
  <si>
    <t>Пояснення щодо причин розбіжностей між фактичними та затвердженими результативними показниками: відхилення відповідає фактичним видаткам на сплату судового збору та зумовлено відсутністю фінансових зобов'язань внаслідок повернення коштів надмірно виплачених допомог та субсидій у досудовому порядку.</t>
  </si>
  <si>
    <t xml:space="preserve">Кількість рішень на оплату судового збору за подання позовів у частині повернення надмірно виплачених допомог та субсидій  </t>
  </si>
  <si>
    <t>Од.</t>
  </si>
  <si>
    <t>Довідка головного спеціаліста-юрисконсульта</t>
  </si>
  <si>
    <t xml:space="preserve">Кількість рішень на оплату  витрат на проведення виконавчих дій, виконавчого збору </t>
  </si>
  <si>
    <t>Вимога УДКСУ у м. Новій Каховці про виконання постанови державного виконавця про стягнення виконавчого збору з Управління № 02-33/311 від 27.11.2018 р., №02-33/6, № 02-33/7 від 03.01.2019 р., №02-33/5 від 03.01.2019р.</t>
  </si>
  <si>
    <t>Пояснення щодо причин розбіжностей між фактичними та затвердженими результативними показниками: відхилення зумовлено відсутністю судових рішень на оплату судового збору за подання позовів у частині повернення надмірно виплачених допомог та субсидій внаслідок повернення коштів у досудовому порядку. Сплата судового збору здійснена в повному обсязі згідно 11 позовів.</t>
  </si>
  <si>
    <t>Середні витрати на оплату судового збору</t>
  </si>
  <si>
    <t>Обсяг видатків/кількість рішень</t>
  </si>
  <si>
    <t xml:space="preserve">Середні витрати на оплату витрат на проведення виконавчих дій, виконавчого збору </t>
  </si>
  <si>
    <t>Пояснення щодо причин розбіжностей між фактичними та затвердженими результативними показниками: відхилення відповідає фактичним видаткам на оплату судового збору.</t>
  </si>
  <si>
    <t>Рівень забезпечення виконання завдання по оплаті судового збору</t>
  </si>
  <si>
    <t>Затверджений обсяг коштів/прогнозна потреба на рік*100; Касові видатки за звітний рік/обсяг нарахувань по судовому збору за звітний рік*100</t>
  </si>
  <si>
    <t>Рівень забезпечення виконання завдання по оплаті витрат на проведення виконавчих дій, виконавчого збору</t>
  </si>
  <si>
    <t>Затверджений обсяг коштів/прогнозна потреба на рік*100; Касові видатки за звітний рік/обсяг нарахувань на проведення виконавчих дій, виконавчого збору за звітний рік*100</t>
  </si>
  <si>
    <t>Аналіз стану виконання результативних показників: за рахунок касових видатків в сумі 50 673,26 грн. досягнуті високі результативні показники, всі судові рішення виконані своєчасно та в повному обсязі.</t>
  </si>
  <si>
    <t>Для виконання завдань та функцій в частині оплати судового збору за подання позовів в частині повернення надмірно виплачених допомог, пільг, субсидій, оплати стягнень, витрат на проведення виконавчих дій, штрафних санкцій, виконавчого збору затверджено кошти у сумі 54 516,00 грн., в т. ч. по КЕКВ 2800 "Інші поточні видатки" - 54 516,00 грн. Видатки за відповідною міською програмою склали  50 673,36 грн., в т.ч. за КЕКВ 2800 "Інші поточні видатки" - 50 673,36 грн., або 92,95% від затверджених річних планових призначень.Сплата протягом року судових зборів, стягнень, витрат на проведення виконавчих дій, штрафних санкцій, виконавчого збору здійснена в повному обсязі.</t>
  </si>
  <si>
    <r>
      <t xml:space="preserve">5. Мета бюджетної програми: </t>
    </r>
    <r>
      <rPr>
        <u val="single"/>
        <sz val="12"/>
        <color indexed="8"/>
        <rFont val="Times New Roman"/>
        <family val="1"/>
      </rPr>
      <t>Забезпечення виконання зобов’язань, які виникли на підставі рішень суду про стягнення коштів та виконання вимог бюджетного законодавства України</t>
    </r>
  </si>
  <si>
    <t>0818230</t>
  </si>
  <si>
    <t>0380</t>
  </si>
  <si>
    <t>Інші заходи громадського порядку та безпеки</t>
  </si>
  <si>
    <t>Запобігання злочинності та правопорушень на території міської ради</t>
  </si>
  <si>
    <t>Надання фінансової підтримки громадському об'єднанню "НІХТО КРІМ НАС" на забезпечення громадського порядку</t>
  </si>
  <si>
    <t>Програма фінансової підтримки громадських об'днань, які забезпечують громадський порядок на території Новокаховської міської ради у 2019 році</t>
  </si>
  <si>
    <t>Обсяг видатків на фінансову підтримку, на безповоротній основі, громадських формувань з охорони громадського порядку</t>
  </si>
  <si>
    <t>Рішення міської ради від 20.12.2018 №1719 "Про міський бюджет міста Нова Каховка на 2019 рік"</t>
  </si>
  <si>
    <t xml:space="preserve">Кількість договорів про надання фінансової підтримки, на безповоротній основі, громадським об'єднанням, які забезпечують громадський порядок </t>
  </si>
  <si>
    <t xml:space="preserve">одиниць </t>
  </si>
  <si>
    <t>Рішення виконавчого комітету від 18.12.2018 р. №472 про укладення договору</t>
  </si>
  <si>
    <t>Середній розмір видатків на фінансування одного громадського формування з охорони громадського порядку</t>
  </si>
  <si>
    <t>Затверджений обсяг/кількість договорів</t>
  </si>
  <si>
    <t>Рівень забезпечення надання фінансової підтримки, на безповоротній основі, громадським об'єднанням, які забезпечують громадський порядок</t>
  </si>
  <si>
    <t>Затверджений обсяг/загальна потреба</t>
  </si>
  <si>
    <t>Аналіз стану виконання результативних показників: за рахунок касових видатків в сумі 100 000,00 грн. досягнуті високі результативні показники, про що свідчить 100 % надання фінансової підтримки громадському об'єднанню "НІХТО КРІМ НАС" на забезпечення громадського порядку на території міської ради, відповідно до загальної потреби та затвердженого обсягу видатків.</t>
  </si>
  <si>
    <t>Для надання фінансової підтримки громадському об'єднанню "НІХТО КРІМ НАС" на забезпечення громадського порядку на території міської ради затверджені видатки в сумі 100000,00 грн., в т.ч. по КЕКВ 2610 "Субсидії та поточні трансферти підприємствам (установам, організаціям)" - 100 000,00 грн. Касові видатки склали 100 000,00 грн.,  в т.ч. по КЕКВ 2610 "Субсидії та поточні трансферти підприємствам (установам, організаціям)" - 100 000,00 грн.,</t>
  </si>
  <si>
    <r>
      <t xml:space="preserve">5. Мета бюджетної програми: </t>
    </r>
    <r>
      <rPr>
        <u val="single"/>
        <sz val="12"/>
        <color indexed="8"/>
        <rFont val="Times New Roman"/>
        <family val="1"/>
      </rPr>
      <t>Сприяння у запобіганні та припиненні кримінальних і адміністративних правопорушень, захисті життя та здоров'я громадян, інтересів суспільства і держави від протиправних посягань, а також рятуванні людей і майна під час стихійного лиха та інших надзвичайних ситуацій та розвитку на території міської ради створення громадських об'єднань з охорони громадського порядку та державного кордону</t>
    </r>
  </si>
  <si>
    <t>0813011</t>
  </si>
  <si>
    <t>Надання пільг на оплату житлово-комунальних послуг окремим категоріям громадян відповідно до законодавства</t>
  </si>
  <si>
    <t>Забезпечення надання пільг на оплату житлово-комунальних послуг окремим категоріям громадян відповідно до законодавства</t>
  </si>
  <si>
    <t>Кількість отримувачів пільг(включаючи членів сім'ї)</t>
  </si>
  <si>
    <t>Осіб</t>
  </si>
  <si>
    <t>Звіт щодо наданих пільг окремим категоріям громадян Форма-4 пільга станом на 01.01.20 р.</t>
  </si>
  <si>
    <t>Середній розмір витрат на надання пільг на оплату житлово-комунальних послуг</t>
  </si>
  <si>
    <t>Грн./ місяць на одного пільговика</t>
  </si>
  <si>
    <t>Обсяг видатків/кількість отримувачів/12 міс.</t>
  </si>
  <si>
    <t>Пояснення щодо причин розбіжностей між фактичними та затвердженими результативними показниками: відхилення зумовлено зменшенням кількості отримувачів пільг.</t>
  </si>
  <si>
    <t>Питома вага відшкодованих пільгових послуг до нарахованих</t>
  </si>
  <si>
    <t>Плани звітного року/нарахування звітного року + кредиторська заборгованість на початок року; Касові видатки звітного року/нарахування звітного року + кредиторська заборгованість на початок року</t>
  </si>
  <si>
    <t>Аналіз стану виконання результативних показників: за рахунок касових видатків в сумі 7 942 673,63 грн. досягнуті високі результативні показники, про що свідчить 100 % питомої ваги відшкодованих пільгових послуг до нарахованих.</t>
  </si>
  <si>
    <t xml:space="preserve">Начальник управління праці та соціального захисту населення Новокаховської міської ради       </t>
  </si>
  <si>
    <t xml:space="preserve">Головний бухгалтер управління праці та соціального захисту населення Новокаховської міської ради   </t>
  </si>
  <si>
    <r>
      <t xml:space="preserve">5. Мета бюджетної програми: </t>
    </r>
    <r>
      <rPr>
        <u val="single"/>
        <sz val="12"/>
        <color indexed="8"/>
        <rFont val="Times New Roman"/>
        <family val="1"/>
      </rPr>
      <t>Забезпечення надання пільг населенню на оплату житлово-комунальних послуг.</t>
    </r>
  </si>
  <si>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 відхилення зумовлено введенням монетизації пільг на оплату житлово-комунальних послуг в жовтні 2019 року, що стало причиною припинення нарахувань за бюджетною програмою КПКВК 0813011 "Надання пільг на оплату житлово-комунальних послуг окремим категоріям громадян відповідно до законодавства".</t>
  </si>
  <si>
    <t>Пояснення щодо причин розбіжностей між фактичними та затвердженими результативними показниками: відхилення зумовлено введенням монетизації пільг на оплату житлово-комунальних послуг в жовтні 2019 року, що стало причиною зменшення кількості отримувачів та припинення нарахувань за бюджетною програмою КПКВК 0813011 "Надання пільг на оплату житлово-комунальних послуг окремим категоріям громадян відповідно до законодавства".</t>
  </si>
  <si>
    <t>Пояснення щодо причин розбіжностей між фактичними та затвердженими результативними показниками: відхилення пояснюється зменшенням фактичних видатків, у зв'язку із введенням монетизації пільг на оплату житлово-комунальних послуг в жовтні 2019 року. Оплату пільг на оплату житлово-комунальних послуг окремим категоріям громадян відповідно до законодавства за 2019 рік здійснено в повному обсязі.</t>
  </si>
  <si>
    <t>Для забезпечення надання пільг на оплату житлово-комунальних послуг окремим категоріям громадян відповідно до законодавства затверджені видатки в сумі 8 380 499,00 грн., в тому числі за КЕКВ 2700 "Соціальне забезпечення" - 8 380 499,00 грн. Касові видатки склали 7 942 673,63 грн., в тому числі за КЕКВ 2700 "Соціальне забезпечення" - 7942673,63 грн., або 94,8 % від затвердженого обсягу річних планових призначень. Оплату пільг на оплату житлово-комунальних послуг окремим категоріям громадян відповідно до законодавства за 2019 рік здійснено в повному обсязі.</t>
  </si>
  <si>
    <t>0813012</t>
  </si>
  <si>
    <t>Надання субсидій населенню для відшкодування витрат на оплату житлово-комунальних послуг</t>
  </si>
  <si>
    <t>Забезпечення надання субсидій населенню для відшкодування витрат на оплату житлово-комунальних послуг</t>
  </si>
  <si>
    <t>Кількість отримувачів субсидій</t>
  </si>
  <si>
    <t>домогосподарств</t>
  </si>
  <si>
    <t>Фактичні дані про використання бюджетних коштів на надання субсидій для відшкодування витрат на оплату ЖКП на 01.01.2020 р. (розрахунок)</t>
  </si>
  <si>
    <t>Середньомісячний розмір субсидій на оплату житлово – комунальних послуг</t>
  </si>
  <si>
    <t>грн./домогосподарства</t>
  </si>
  <si>
    <t>Обсяг видатків на 2019 р./кількість отримувачів/12 міс.</t>
  </si>
  <si>
    <t>Питома вага відшкодованих субсидій до нарахованих</t>
  </si>
  <si>
    <t>Плани звітного року/нарахування звітного року + кредиторська заборгованість на початок року; касові видатки звітного року/нарахування звітного року + кредиторська заборгованість на початок року</t>
  </si>
  <si>
    <t>Аналіз стану виконання результативних показників: за рахунок касових видатків в сумі 22 395 139,47 грн. досягнуті високі результативні показники, про що свідчить 100 % питомої ваги відшкодованих субсидій до нарахованих.</t>
  </si>
  <si>
    <r>
      <t xml:space="preserve">5. Мета бюджетної програми: </t>
    </r>
    <r>
      <rPr>
        <u val="single"/>
        <sz val="12"/>
        <color indexed="8"/>
        <rFont val="Times New Roman"/>
        <family val="1"/>
      </rPr>
      <t>Забезпечення надання житлових субсидій населенню на оплату житлово-комунальних послуг.</t>
    </r>
  </si>
  <si>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 залишок планових призначень зумовлений відсутністю фінансових зобов'язань.</t>
  </si>
  <si>
    <r>
      <t>Пояснення щодо причин розбіжностей між фактичними та затвердженими результативними показниками:</t>
    </r>
    <r>
      <rPr>
        <sz val="12"/>
        <color indexed="8"/>
        <rFont val="Times New Roman"/>
        <family val="1"/>
      </rPr>
      <t xml:space="preserve"> збільшення контингенту по субсидіям на 19 осіб зумовлено тим, що розрахунок середньомісячного розміру субсидій на оплату житлово – комунальних послуг, відповідно до касових видатків за звітний період, грунтується на підставі фактичних даних про використання бюджетних коштів на надання субсидій для відшкодування витрат на оплату ЖКП станом на 01.01.2020 р. Середньомісячний розмір субсидій на оплату житлово – комунальних послуг, відповідно до затвердженого обсягу планових призначень в паспорті бюджетної програми на 2019 рік грунтується на підставі фактичних даних про використання бюджетних коштів на надання субсидій для відшкодування витрат на оплату ЖКП станом на 01.12.2019 р.</t>
    </r>
  </si>
  <si>
    <t>Пояснення щодо причин розбіжностей між фактичними та затвердженими результативними показниками: відхилення зумовлено тим, що розрахунок середньомісячного розміру субсидій на оплату житлово – комунальних послуг, відповідно до касових видатків за звітний період, грунтується на підставі фактичних даних про використання бюджетних коштів на надання субсидій для відшкодування витрат на оплату ЖКП станом на 01.01.2020 р. Середньомісячний розмір субсидій на оплату житлово – комунальних послуг, відповідно до затвердженого обсягу планових призначень в паспорті бюджетної програми на 2019 рік грунтується на підставі фактичних даних про використання бюджетних коштів на надання субсидій для відшкодування витрат на оплату ЖКП станом на 01.12.2019 р.</t>
  </si>
  <si>
    <t>Для забезпечення надання субсидій населенню для відшкодування витрат на оплату житлово-комунальних послуг затверджені видатки у сумі 22 395 140,00 грн., в тому числі за КЕКВ 2700 "Соціальне забезпечення" - 22 395 140,00 грн. Касові видатки склали 22 395 139,47 грн., в тому числі за КЕКВ 2700 "Соціальне забезпечення" - 22 395 139,47 грн., або 100 % від затвердженого обсягу річних планових призначень. Оплату субсидій населенню для відшкодування витрат на оплату житлово-комунальних послуг за 2019 рік здійснено в повному обсязі.</t>
  </si>
  <si>
    <t>0813021</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</si>
  <si>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</si>
  <si>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Забезпечення надання пільг на придбання твердого палива та скрапленого газу окремим категоріям громадян відповідно до законодавства</t>
  </si>
  <si>
    <t>Кількість отримувачів пільг з придбання твердого палива</t>
  </si>
  <si>
    <t xml:space="preserve">Звіт щодо наданих пільг окремим категоріям громадян Форма-4 пільга станом на 01.01.2020 р.,  зведення планів по мережі, штатах і контингентах установ за 2019 рік </t>
  </si>
  <si>
    <t>Кількість отримувачів пільг з придбання скрапленого газу</t>
  </si>
  <si>
    <t xml:space="preserve">Середній розмір витрат на надання пільг на придбання твердого палива  </t>
  </si>
  <si>
    <t>грн/домогосподарство</t>
  </si>
  <si>
    <t>Обсяг видатків на тверде паливо/ кількість домогосподарств</t>
  </si>
</sst>
</file>

<file path=xl/styles.xml><?xml version="1.0" encoding="utf-8"?>
<styleSheet xmlns="http://schemas.openxmlformats.org/spreadsheetml/2006/main">
  <numFmts count="51">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Red]\-#,##0;\-"/>
    <numFmt numFmtId="181" formatCode="#,##0.0;[Red]\-#,##0.0;\-"/>
    <numFmt numFmtId="182" formatCode="#,##0.0"/>
    <numFmt numFmtId="183" formatCode="#,##0.00;[Red]\-#,##0.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0.0"/>
    <numFmt numFmtId="189" formatCode="&quot;€&quot;#,##0;\-&quot;€&quot;#,##0"/>
    <numFmt numFmtId="190" formatCode="&quot;€&quot;#,##0;[Red]\-&quot;€&quot;#,##0"/>
    <numFmt numFmtId="191" formatCode="&quot;€&quot;#,##0.00;\-&quot;€&quot;#,##0.00"/>
    <numFmt numFmtId="192" formatCode="&quot;€&quot;#,##0.00;[Red]\-&quot;€&quot;#,##0.00"/>
    <numFmt numFmtId="193" formatCode="_-&quot;€&quot;* #,##0_-;\-&quot;€&quot;* #,##0_-;_-&quot;€&quot;* &quot;-&quot;_-;_-@_-"/>
    <numFmt numFmtId="194" formatCode="_-* #,##0_-;\-* #,##0_-;_-* &quot;-&quot;_-;_-@_-"/>
    <numFmt numFmtId="195" formatCode="_-&quot;€&quot;* #,##0.00_-;\-&quot;€&quot;* #,##0.00_-;_-&quot;€&quot;* &quot;-&quot;??_-;_-@_-"/>
    <numFmt numFmtId="196" formatCode="_-* #,##0.00_-;\-* #,##0.00_-;_-* &quot;-&quot;??_-;_-@_-"/>
    <numFmt numFmtId="197" formatCode="&quot;$&quot;#,##0_);\(&quot;$&quot;#,##0\)"/>
    <numFmt numFmtId="198" formatCode="&quot;$&quot;#,##0_);[Red]\(&quot;$&quot;#,##0\)"/>
    <numFmt numFmtId="199" formatCode="&quot;$&quot;#,##0.00_);\(&quot;$&quot;#,##0.00\)"/>
    <numFmt numFmtId="200" formatCode="&quot;$&quot;#,##0.00_);[Red]\(&quot;$&quot;#,##0.00\)"/>
    <numFmt numFmtId="201" formatCode="_(&quot;$&quot;* #,##0_);_(&quot;$&quot;* \(#,##0\);_(&quot;$&quot;* &quot;-&quot;_);_(@_)"/>
    <numFmt numFmtId="202" formatCode="_(* #,##0_);_(* \(#,##0\);_(* &quot;-&quot;_);_(@_)"/>
    <numFmt numFmtId="203" formatCode="_(&quot;$&quot;* #,##0.00_);_(&quot;$&quot;* \(#,##0.00\);_(&quot;$&quot;* &quot;-&quot;??_);_(@_)"/>
    <numFmt numFmtId="204" formatCode="_(* #,##0.00_);_(* \(#,##0.00\);_(* &quot;-&quot;??_);_(@_)"/>
    <numFmt numFmtId="205" formatCode="0.000"/>
    <numFmt numFmtId="206" formatCode="0.0000"/>
  </numFmts>
  <fonts count="38">
    <font>
      <sz val="10"/>
      <name val="Arial Cyr"/>
      <family val="0"/>
    </font>
    <font>
      <b/>
      <sz val="12"/>
      <color indexed="8"/>
      <name val="Times New Roman"/>
      <family val="1"/>
    </font>
    <font>
      <sz val="11"/>
      <color indexed="8"/>
      <name val="Times New Roman"/>
      <family val="1"/>
    </font>
    <font>
      <sz val="12"/>
      <color indexed="8"/>
      <name val="Times New Roman"/>
      <family val="1"/>
    </font>
    <font>
      <sz val="8"/>
      <color indexed="8"/>
      <name val="Times New Roman"/>
      <family val="1"/>
    </font>
    <font>
      <sz val="14"/>
      <color indexed="8"/>
      <name val="Times New Roman"/>
      <family val="1"/>
    </font>
    <font>
      <sz val="10"/>
      <color indexed="8"/>
      <name val="Times New Roman"/>
      <family val="1"/>
    </font>
    <font>
      <b/>
      <i/>
      <sz val="11"/>
      <name val="Times New Roman"/>
      <family val="1"/>
    </font>
    <font>
      <b/>
      <sz val="11"/>
      <color indexed="8"/>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Calibri"/>
      <family val="2"/>
    </font>
    <font>
      <sz val="12"/>
      <color indexed="8"/>
      <name val="Calibri"/>
      <family val="2"/>
    </font>
    <font>
      <b/>
      <u val="single"/>
      <sz val="12"/>
      <color indexed="8"/>
      <name val="Times New Roman"/>
      <family val="1"/>
    </font>
    <font>
      <u val="single"/>
      <sz val="12"/>
      <color indexed="8"/>
      <name val="Times New Roman"/>
      <family val="1"/>
    </font>
    <font>
      <sz val="7"/>
      <color indexed="8"/>
      <name val="Times New Roman"/>
      <family val="1"/>
    </font>
    <font>
      <sz val="9"/>
      <color indexed="8"/>
      <name val="Times New Roman"/>
      <family val="1"/>
    </font>
    <font>
      <i/>
      <sz val="10"/>
      <color indexed="8"/>
      <name val="Times New Roman"/>
      <family val="1"/>
    </font>
    <font>
      <i/>
      <sz val="9"/>
      <color indexed="8"/>
      <name val="Times New Roman"/>
      <family val="1"/>
    </font>
    <font>
      <u val="single"/>
      <sz val="11"/>
      <color indexed="12"/>
      <name val="Calibri"/>
      <family val="2"/>
    </font>
    <font>
      <u val="single"/>
      <sz val="11"/>
      <color indexed="20"/>
      <name val="Calibri"/>
      <family val="2"/>
    </font>
    <font>
      <u val="single"/>
      <sz val="11"/>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s>
  <cellStyleXfs count="9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7" borderId="1" applyNumberFormat="0" applyAlignment="0" applyProtection="0"/>
    <xf numFmtId="0" fontId="13" fillId="20" borderId="2" applyNumberFormat="0" applyAlignment="0" applyProtection="0"/>
    <xf numFmtId="0" fontId="14" fillId="20" borderId="1" applyNumberFormat="0" applyAlignment="0" applyProtection="0"/>
    <xf numFmtId="0" fontId="3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21" borderId="7" applyNumberFormat="0" applyAlignment="0" applyProtection="0"/>
    <xf numFmtId="0" fontId="20" fillId="0" borderId="0" applyNumberFormat="0" applyFill="0" applyBorder="0" applyAlignment="0" applyProtection="0"/>
    <xf numFmtId="0" fontId="21" fillId="22"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36" fillId="0" borderId="0" applyNumberFormat="0" applyFill="0" applyBorder="0" applyAlignment="0" applyProtection="0"/>
    <xf numFmtId="0" fontId="22" fillId="3" borderId="0" applyNumberFormat="0" applyBorder="0" applyAlignment="0" applyProtection="0"/>
    <xf numFmtId="0" fontId="23" fillId="0" borderId="0" applyNumberFormat="0" applyFill="0" applyBorder="0" applyAlignment="0" applyProtection="0"/>
    <xf numFmtId="0" fontId="10" fillId="23" borderId="8" applyNumberFormat="0" applyFont="0" applyAlignment="0" applyProtection="0"/>
    <xf numFmtId="9" fontId="0" fillId="0" borderId="0" applyFon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cellStyleXfs>
  <cellXfs count="1434">
    <xf numFmtId="0" fontId="0" fillId="0" borderId="0" xfId="0" applyAlignment="1">
      <alignment/>
    </xf>
    <xf numFmtId="0" fontId="2" fillId="0" borderId="0" xfId="0" applyFont="1" applyAlignment="1">
      <alignment/>
    </xf>
    <xf numFmtId="0" fontId="3" fillId="0" borderId="0" xfId="0" applyFont="1" applyAlignment="1">
      <alignment horizontal="center" vertical="center" wrapText="1"/>
    </xf>
    <xf numFmtId="49" fontId="3" fillId="0" borderId="10" xfId="0" applyNumberFormat="1" applyFont="1" applyBorder="1" applyAlignment="1">
      <alignment horizontal="center" vertical="center" wrapText="1"/>
    </xf>
    <xf numFmtId="0" fontId="3" fillId="0" borderId="0" xfId="0" applyFont="1" applyAlignment="1">
      <alignment vertical="center" wrapText="1"/>
    </xf>
    <xf numFmtId="0" fontId="2" fillId="0" borderId="10" xfId="0" applyFont="1" applyBorder="1" applyAlignment="1">
      <alignment/>
    </xf>
    <xf numFmtId="0" fontId="4" fillId="0" borderId="0" xfId="0" applyFont="1" applyAlignment="1">
      <alignment horizontal="center" vertical="top" wrapText="1"/>
    </xf>
    <xf numFmtId="0" fontId="4" fillId="0" borderId="0" xfId="0" applyFont="1" applyAlignment="1">
      <alignment horizontal="center" vertical="center" wrapText="1"/>
    </xf>
    <xf numFmtId="0" fontId="3" fillId="0" borderId="0" xfId="0" applyFont="1" applyAlignment="1">
      <alignment/>
    </xf>
    <xf numFmtId="0" fontId="3" fillId="0" borderId="11" xfId="0" applyFont="1" applyBorder="1" applyAlignment="1">
      <alignment horizontal="center" vertical="center" wrapText="1"/>
    </xf>
    <xf numFmtId="180" fontId="3" fillId="0" borderId="11" xfId="0" applyNumberFormat="1" applyFont="1" applyBorder="1" applyAlignment="1">
      <alignment horizontal="center" vertical="center" wrapText="1"/>
    </xf>
    <xf numFmtId="0" fontId="3" fillId="0" borderId="12" xfId="0" applyFont="1" applyBorder="1" applyAlignment="1">
      <alignment horizontal="center" vertical="center" wrapText="1"/>
    </xf>
    <xf numFmtId="0" fontId="5" fillId="0" borderId="0" xfId="0" applyFont="1" applyAlignment="1">
      <alignment horizontal="justify"/>
    </xf>
    <xf numFmtId="0" fontId="3" fillId="0" borderId="0" xfId="0" applyFont="1" applyBorder="1" applyAlignment="1">
      <alignment horizontal="center" vertical="center" wrapText="1"/>
    </xf>
    <xf numFmtId="0" fontId="3" fillId="0" borderId="11" xfId="0" applyFont="1" applyBorder="1" applyAlignment="1">
      <alignment wrapText="1" shrinkToFit="1"/>
    </xf>
    <xf numFmtId="180" fontId="1" fillId="0" borderId="11" xfId="0" applyNumberFormat="1" applyFont="1" applyBorder="1" applyAlignment="1">
      <alignment horizontal="center" vertical="center" wrapText="1"/>
    </xf>
    <xf numFmtId="0" fontId="3" fillId="0" borderId="13" xfId="0" applyFont="1" applyBorder="1" applyAlignment="1">
      <alignment horizontal="center" vertical="center" wrapText="1"/>
    </xf>
    <xf numFmtId="0" fontId="6" fillId="0" borderId="13" xfId="0" applyFont="1" applyBorder="1" applyAlignment="1">
      <alignment vertical="center" wrapText="1"/>
    </xf>
    <xf numFmtId="180" fontId="7" fillId="0" borderId="0" xfId="0" applyNumberFormat="1" applyFont="1" applyFill="1" applyAlignment="1">
      <alignment horizontal="center"/>
    </xf>
    <xf numFmtId="180" fontId="3" fillId="0" borderId="13" xfId="0" applyNumberFormat="1" applyFont="1" applyBorder="1" applyAlignment="1">
      <alignment horizontal="center" vertical="center" wrapText="1"/>
    </xf>
    <xf numFmtId="0" fontId="6" fillId="0" borderId="11" xfId="0" applyFont="1" applyBorder="1" applyAlignment="1">
      <alignment vertical="center" wrapText="1"/>
    </xf>
    <xf numFmtId="0" fontId="3" fillId="0" borderId="11" xfId="0" applyFont="1" applyBorder="1" applyAlignment="1">
      <alignment vertical="center" wrapText="1" shrinkToFit="1"/>
    </xf>
    <xf numFmtId="0" fontId="1" fillId="0" borderId="11" xfId="0" applyFont="1" applyBorder="1" applyAlignment="1">
      <alignment horizontal="center" vertical="center" wrapText="1"/>
    </xf>
    <xf numFmtId="0" fontId="1" fillId="0" borderId="11" xfId="0" applyFont="1" applyBorder="1" applyAlignment="1">
      <alignment vertical="center" wrapText="1"/>
    </xf>
    <xf numFmtId="0" fontId="8" fillId="0" borderId="0" xfId="0" applyFont="1" applyAlignment="1">
      <alignment/>
    </xf>
    <xf numFmtId="0" fontId="3" fillId="0" borderId="14" xfId="0" applyFont="1" applyBorder="1" applyAlignment="1">
      <alignment vertical="center" wrapText="1"/>
    </xf>
    <xf numFmtId="180" fontId="5" fillId="0" borderId="11" xfId="0" applyNumberFormat="1" applyFont="1" applyBorder="1" applyAlignment="1">
      <alignment vertical="top" wrapText="1"/>
    </xf>
    <xf numFmtId="180" fontId="3" fillId="0" borderId="15" xfId="0" applyNumberFormat="1" applyFont="1" applyBorder="1" applyAlignment="1">
      <alignment horizontal="center" vertical="center" wrapText="1"/>
    </xf>
    <xf numFmtId="0" fontId="3" fillId="0" borderId="11" xfId="0" applyFont="1" applyBorder="1" applyAlignment="1">
      <alignment vertical="center" wrapText="1"/>
    </xf>
    <xf numFmtId="0" fontId="1" fillId="0" borderId="12" xfId="0" applyFont="1" applyBorder="1" applyAlignment="1">
      <alignment horizontal="center" vertical="center" wrapText="1"/>
    </xf>
    <xf numFmtId="0" fontId="3" fillId="0" borderId="12" xfId="0" applyFont="1" applyBorder="1" applyAlignment="1">
      <alignment vertical="center" wrapText="1"/>
    </xf>
    <xf numFmtId="0" fontId="3" fillId="0" borderId="14" xfId="0" applyFont="1" applyBorder="1" applyAlignment="1">
      <alignment horizontal="center" vertical="center" wrapText="1"/>
    </xf>
    <xf numFmtId="0" fontId="3" fillId="0" borderId="11" xfId="0" applyFont="1" applyBorder="1" applyAlignment="1">
      <alignment horizontal="right" vertical="top" wrapText="1"/>
    </xf>
    <xf numFmtId="0" fontId="3" fillId="0" borderId="11" xfId="0" applyFont="1" applyBorder="1" applyAlignment="1">
      <alignment horizontal="center" vertical="top" wrapText="1"/>
    </xf>
    <xf numFmtId="0" fontId="3" fillId="0" borderId="11" xfId="0" applyFont="1" applyBorder="1" applyAlignment="1">
      <alignment vertical="center"/>
    </xf>
    <xf numFmtId="181" fontId="3" fillId="0" borderId="11" xfId="0" applyNumberFormat="1" applyFont="1" applyBorder="1" applyAlignment="1">
      <alignment vertical="center" wrapText="1"/>
    </xf>
    <xf numFmtId="0" fontId="3" fillId="0" borderId="11" xfId="0" applyFont="1" applyBorder="1" applyAlignment="1">
      <alignment horizontal="right" vertical="center" wrapText="1"/>
    </xf>
    <xf numFmtId="0" fontId="3" fillId="0" borderId="15" xfId="0" applyFont="1" applyBorder="1" applyAlignment="1">
      <alignment vertical="center" wrapText="1"/>
    </xf>
    <xf numFmtId="182" fontId="3" fillId="0" borderId="11" xfId="0" applyNumberFormat="1" applyFont="1" applyBorder="1" applyAlignment="1">
      <alignment vertical="center" wrapText="1"/>
    </xf>
    <xf numFmtId="0" fontId="3" fillId="0" borderId="11" xfId="0" applyFont="1" applyBorder="1" applyAlignment="1">
      <alignment horizontal="right" wrapText="1"/>
    </xf>
    <xf numFmtId="0" fontId="3" fillId="0" borderId="11" xfId="0" applyFont="1" applyBorder="1" applyAlignment="1">
      <alignment horizontal="center" wrapText="1"/>
    </xf>
    <xf numFmtId="183" fontId="3" fillId="0" borderId="11" xfId="0" applyNumberFormat="1" applyFont="1" applyBorder="1" applyAlignment="1">
      <alignment vertical="center" wrapText="1"/>
    </xf>
    <xf numFmtId="0" fontId="1" fillId="0" borderId="16"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1" xfId="0" applyFont="1" applyBorder="1" applyAlignment="1">
      <alignment horizontal="center" vertical="center"/>
    </xf>
    <xf numFmtId="181" fontId="3" fillId="0" borderId="11" xfId="0" applyNumberFormat="1" applyFont="1" applyBorder="1" applyAlignment="1">
      <alignment horizontal="center" vertical="center" wrapText="1"/>
    </xf>
    <xf numFmtId="0" fontId="3" fillId="0" borderId="15" xfId="0" applyFont="1" applyBorder="1" applyAlignment="1">
      <alignment horizontal="center" vertical="center" wrapText="1"/>
    </xf>
    <xf numFmtId="182" fontId="3" fillId="0" borderId="11" xfId="0" applyNumberFormat="1" applyFont="1" applyBorder="1" applyAlignment="1">
      <alignment horizontal="center" vertical="center" wrapText="1"/>
    </xf>
    <xf numFmtId="0" fontId="6" fillId="0" borderId="0" xfId="0" applyFont="1" applyAlignment="1">
      <alignment horizontal="center" vertical="top" wrapText="1"/>
    </xf>
    <xf numFmtId="0" fontId="2" fillId="0" borderId="0" xfId="0" applyFont="1" applyAlignment="1">
      <alignment vertical="center" wrapText="1"/>
    </xf>
    <xf numFmtId="0" fontId="3" fillId="0" borderId="0" xfId="84" applyFont="1" applyAlignment="1">
      <alignment horizontal="center" vertical="top" wrapText="1"/>
      <protection/>
    </xf>
    <xf numFmtId="0" fontId="3" fillId="0" borderId="0" xfId="84" applyFont="1">
      <alignment/>
      <protection/>
    </xf>
    <xf numFmtId="49" fontId="3" fillId="0" borderId="10" xfId="84" applyNumberFormat="1" applyFont="1" applyBorder="1" applyAlignment="1">
      <alignment horizontal="center" vertical="center" wrapText="1"/>
      <protection/>
    </xf>
    <xf numFmtId="0" fontId="3" fillId="0" borderId="0" xfId="84" applyFont="1" applyAlignment="1">
      <alignment vertical="center" wrapText="1"/>
      <protection/>
    </xf>
    <xf numFmtId="0" fontId="6" fillId="0" borderId="0" xfId="84" applyFont="1" applyAlignment="1">
      <alignment horizontal="center" vertical="center" wrapText="1"/>
      <protection/>
    </xf>
    <xf numFmtId="0" fontId="3" fillId="0" borderId="11" xfId="84" applyFont="1" applyBorder="1" applyAlignment="1">
      <alignment horizontal="center" vertical="center" wrapText="1"/>
      <protection/>
    </xf>
    <xf numFmtId="0" fontId="3" fillId="0" borderId="0" xfId="84" applyFont="1" applyAlignment="1">
      <alignment vertical="center"/>
      <protection/>
    </xf>
    <xf numFmtId="0" fontId="3" fillId="0" borderId="0" xfId="84" applyFont="1" applyBorder="1" applyAlignment="1">
      <alignment horizontal="center" vertical="center" wrapText="1"/>
      <protection/>
    </xf>
    <xf numFmtId="4" fontId="3" fillId="0" borderId="11" xfId="84" applyNumberFormat="1" applyFont="1" applyBorder="1" applyAlignment="1">
      <alignment horizontal="center" vertical="center" wrapText="1"/>
      <protection/>
    </xf>
    <xf numFmtId="2" fontId="3" fillId="0" borderId="11" xfId="84" applyNumberFormat="1" applyFont="1" applyBorder="1" applyAlignment="1">
      <alignment horizontal="center" vertical="center" wrapText="1"/>
      <protection/>
    </xf>
    <xf numFmtId="2" fontId="3" fillId="0" borderId="11" xfId="84" applyNumberFormat="1" applyFont="1" applyFill="1" applyBorder="1" applyAlignment="1">
      <alignment horizontal="center" vertical="center" wrapText="1"/>
      <protection/>
    </xf>
    <xf numFmtId="0" fontId="3" fillId="0" borderId="11" xfId="84" applyFont="1" applyFill="1" applyBorder="1" applyAlignment="1">
      <alignment horizontal="center" vertical="center" wrapText="1"/>
      <protection/>
    </xf>
    <xf numFmtId="0" fontId="2" fillId="0" borderId="14" xfId="84" applyFont="1" applyBorder="1" applyAlignment="1">
      <alignment horizontal="left" vertical="center" wrapText="1"/>
      <protection/>
    </xf>
    <xf numFmtId="4" fontId="3" fillId="0" borderId="11" xfId="84" applyNumberFormat="1" applyFont="1" applyFill="1" applyBorder="1" applyAlignment="1">
      <alignment horizontal="center" vertical="center" wrapText="1"/>
      <protection/>
    </xf>
    <xf numFmtId="0" fontId="3" fillId="0" borderId="11" xfId="84" applyFont="1" applyBorder="1" applyAlignment="1">
      <alignment horizontal="left" vertical="center" wrapText="1"/>
      <protection/>
    </xf>
    <xf numFmtId="0" fontId="2" fillId="0" borderId="11" xfId="84" applyFont="1" applyBorder="1" applyAlignment="1">
      <alignment vertical="top" wrapText="1"/>
      <protection/>
    </xf>
    <xf numFmtId="0" fontId="3" fillId="0" borderId="12" xfId="84" applyFont="1" applyBorder="1" applyAlignment="1">
      <alignment horizontal="center" vertical="center" wrapText="1"/>
      <protection/>
    </xf>
    <xf numFmtId="0" fontId="2" fillId="0" borderId="12" xfId="84" applyFont="1" applyBorder="1" applyAlignment="1">
      <alignment horizontal="center" vertical="center" wrapText="1"/>
      <protection/>
    </xf>
    <xf numFmtId="1" fontId="2" fillId="0" borderId="12" xfId="84" applyNumberFormat="1" applyFont="1" applyBorder="1" applyAlignment="1">
      <alignment horizontal="center" vertical="center" wrapText="1"/>
      <protection/>
    </xf>
    <xf numFmtId="1" fontId="3" fillId="0" borderId="11" xfId="84" applyNumberFormat="1" applyFont="1" applyFill="1" applyBorder="1" applyAlignment="1">
      <alignment horizontal="center" vertical="center" wrapText="1"/>
      <protection/>
    </xf>
    <xf numFmtId="0" fontId="2" fillId="0" borderId="11" xfId="84" applyFont="1" applyBorder="1" applyAlignment="1">
      <alignment horizontal="left" vertical="center" wrapText="1"/>
      <protection/>
    </xf>
    <xf numFmtId="0" fontId="2" fillId="0" borderId="11" xfId="84" applyFont="1" applyBorder="1" applyAlignment="1">
      <alignment horizontal="center" vertical="center" wrapText="1"/>
      <protection/>
    </xf>
    <xf numFmtId="1" fontId="2" fillId="0" borderId="11" xfId="84" applyNumberFormat="1" applyFont="1" applyBorder="1" applyAlignment="1">
      <alignment horizontal="center" vertical="center" wrapText="1"/>
      <protection/>
    </xf>
    <xf numFmtId="1" fontId="3" fillId="0" borderId="17" xfId="84" applyNumberFormat="1" applyFont="1" applyFill="1" applyBorder="1" applyAlignment="1">
      <alignment horizontal="center" vertical="center" wrapText="1"/>
      <protection/>
    </xf>
    <xf numFmtId="0" fontId="2" fillId="0" borderId="12" xfId="84" applyFont="1" applyBorder="1" applyAlignment="1">
      <alignment horizontal="left" vertical="center" wrapText="1"/>
      <protection/>
    </xf>
    <xf numFmtId="1" fontId="2" fillId="0" borderId="13" xfId="84" applyNumberFormat="1" applyFont="1" applyFill="1" applyBorder="1" applyAlignment="1">
      <alignment horizontal="center" vertical="center" wrapText="1"/>
      <protection/>
    </xf>
    <xf numFmtId="0" fontId="2" fillId="0" borderId="11" xfId="84" applyFont="1" applyBorder="1" applyAlignment="1">
      <alignment horizontal="left" vertical="top" wrapText="1"/>
      <protection/>
    </xf>
    <xf numFmtId="0" fontId="2" fillId="0" borderId="17" xfId="84" applyFont="1" applyFill="1" applyBorder="1" applyAlignment="1">
      <alignment horizontal="center" vertical="center" wrapText="1"/>
      <protection/>
    </xf>
    <xf numFmtId="0" fontId="6" fillId="0" borderId="11" xfId="84" applyFont="1" applyBorder="1" applyAlignment="1">
      <alignment horizontal="center" vertical="center" wrapText="1"/>
      <protection/>
    </xf>
    <xf numFmtId="2" fontId="2" fillId="0" borderId="11" xfId="84" applyNumberFormat="1" applyFont="1" applyBorder="1" applyAlignment="1">
      <alignment horizontal="center" vertical="center" wrapText="1"/>
      <protection/>
    </xf>
    <xf numFmtId="0" fontId="6" fillId="0" borderId="13" xfId="84" applyFont="1" applyBorder="1" applyAlignment="1">
      <alignment horizontal="center" vertical="center" wrapText="1"/>
      <protection/>
    </xf>
    <xf numFmtId="0" fontId="2" fillId="0" borderId="18" xfId="84" applyFont="1" applyBorder="1" applyAlignment="1">
      <alignment horizontal="center" vertical="center" wrapText="1"/>
      <protection/>
    </xf>
    <xf numFmtId="2" fontId="2" fillId="0" borderId="11" xfId="84" applyNumberFormat="1" applyFont="1" applyFill="1" applyBorder="1" applyAlignment="1">
      <alignment horizontal="center" vertical="center" wrapText="1"/>
      <protection/>
    </xf>
    <xf numFmtId="0" fontId="2" fillId="0" borderId="19" xfId="84" applyFont="1" applyBorder="1" applyAlignment="1">
      <alignment horizontal="center" vertical="center" wrapText="1"/>
      <protection/>
    </xf>
    <xf numFmtId="0" fontId="2" fillId="0" borderId="17" xfId="84" applyFont="1" applyBorder="1" applyAlignment="1">
      <alignment horizontal="center" vertical="center" wrapText="1"/>
      <protection/>
    </xf>
    <xf numFmtId="0" fontId="3" fillId="0" borderId="11" xfId="87" applyFont="1" applyFill="1" applyBorder="1" applyAlignment="1">
      <alignment horizontal="center" vertical="center" wrapText="1"/>
      <protection/>
    </xf>
    <xf numFmtId="0" fontId="2" fillId="0" borderId="11" xfId="84" applyFont="1" applyFill="1" applyBorder="1" applyAlignment="1">
      <alignment horizontal="center" vertical="center" wrapText="1"/>
      <protection/>
    </xf>
    <xf numFmtId="0" fontId="2" fillId="0" borderId="11" xfId="84" applyFont="1" applyBorder="1" applyAlignment="1">
      <alignment wrapText="1"/>
      <protection/>
    </xf>
    <xf numFmtId="0" fontId="2" fillId="0" borderId="13" xfId="84" applyFont="1" applyBorder="1" applyAlignment="1">
      <alignment horizontal="center" vertical="center" wrapText="1"/>
      <protection/>
    </xf>
    <xf numFmtId="0" fontId="2" fillId="0" borderId="15" xfId="84" applyFont="1" applyBorder="1" applyAlignment="1">
      <alignment horizontal="center" vertical="center" wrapText="1"/>
      <protection/>
    </xf>
    <xf numFmtId="1" fontId="3" fillId="0" borderId="11" xfId="84" applyNumberFormat="1" applyFont="1" applyBorder="1" applyAlignment="1">
      <alignment horizontal="center" vertical="center" wrapText="1"/>
      <protection/>
    </xf>
    <xf numFmtId="0" fontId="4" fillId="0" borderId="0" xfId="84" applyFont="1" applyAlignment="1">
      <alignment vertical="top"/>
      <protection/>
    </xf>
    <xf numFmtId="0" fontId="1" fillId="0" borderId="0" xfId="84" applyFont="1" applyAlignment="1">
      <alignment horizontal="left" vertical="center" wrapText="1"/>
      <protection/>
    </xf>
    <xf numFmtId="0" fontId="2" fillId="0" borderId="14" xfId="84" applyFont="1" applyBorder="1" applyAlignment="1">
      <alignment horizontal="center" vertical="center" wrapText="1"/>
      <protection/>
    </xf>
    <xf numFmtId="1" fontId="3" fillId="0" borderId="15" xfId="84" applyNumberFormat="1" applyFont="1" applyFill="1" applyBorder="1" applyAlignment="1">
      <alignment horizontal="center" vertical="center" wrapText="1"/>
      <protection/>
    </xf>
    <xf numFmtId="0" fontId="2" fillId="0" borderId="14" xfId="84" applyFont="1" applyBorder="1" applyAlignment="1">
      <alignment vertical="top" wrapText="1"/>
      <protection/>
    </xf>
    <xf numFmtId="188" fontId="2" fillId="0" borderId="11" xfId="84" applyNumberFormat="1" applyFont="1" applyBorder="1" applyAlignment="1">
      <alignment horizontal="center" vertical="center" wrapText="1"/>
      <protection/>
    </xf>
    <xf numFmtId="0" fontId="3" fillId="0" borderId="15" xfId="84" applyFont="1" applyFill="1" applyBorder="1" applyAlignment="1">
      <alignment horizontal="center" vertical="center" wrapText="1"/>
      <protection/>
    </xf>
    <xf numFmtId="188" fontId="3" fillId="0" borderId="11" xfId="84" applyNumberFormat="1" applyFont="1" applyFill="1" applyBorder="1" applyAlignment="1">
      <alignment horizontal="center" vertical="center" wrapText="1"/>
      <protection/>
    </xf>
    <xf numFmtId="2" fontId="2" fillId="0" borderId="18" xfId="84" applyNumberFormat="1" applyFont="1" applyBorder="1" applyAlignment="1">
      <alignment horizontal="center" vertical="center" wrapText="1"/>
      <protection/>
    </xf>
    <xf numFmtId="2" fontId="2" fillId="0" borderId="12" xfId="84" applyNumberFormat="1" applyFont="1" applyBorder="1" applyAlignment="1">
      <alignment horizontal="center" vertical="center" wrapText="1"/>
      <protection/>
    </xf>
    <xf numFmtId="0" fontId="3" fillId="0" borderId="14" xfId="84" applyFont="1" applyBorder="1" applyAlignment="1">
      <alignment vertical="center"/>
      <protection/>
    </xf>
    <xf numFmtId="0" fontId="3" fillId="0" borderId="20" xfId="84" applyFont="1" applyBorder="1" applyAlignment="1">
      <alignment vertical="center" wrapText="1"/>
      <protection/>
    </xf>
    <xf numFmtId="0" fontId="3" fillId="0" borderId="15" xfId="84" applyFont="1" applyBorder="1" applyAlignment="1">
      <alignment vertical="center" wrapText="1"/>
      <protection/>
    </xf>
    <xf numFmtId="0" fontId="3" fillId="0" borderId="14" xfId="84" applyFont="1" applyBorder="1" applyAlignment="1">
      <alignment vertical="center" wrapText="1"/>
      <protection/>
    </xf>
    <xf numFmtId="2" fontId="2" fillId="0" borderId="12" xfId="84" applyNumberFormat="1" applyFont="1" applyBorder="1" applyAlignment="1">
      <alignment horizontal="left" vertical="center" wrapText="1"/>
      <protection/>
    </xf>
    <xf numFmtId="1" fontId="2" fillId="0" borderId="15" xfId="84" applyNumberFormat="1" applyFont="1" applyFill="1" applyBorder="1" applyAlignment="1">
      <alignment horizontal="center" vertical="center" wrapText="1"/>
      <protection/>
    </xf>
    <xf numFmtId="1" fontId="2" fillId="0" borderId="11" xfId="84" applyNumberFormat="1" applyFont="1" applyFill="1" applyBorder="1" applyAlignment="1">
      <alignment horizontal="center" vertical="center" wrapText="1"/>
      <protection/>
    </xf>
    <xf numFmtId="0" fontId="2" fillId="0" borderId="12" xfId="84" applyFont="1" applyBorder="1" applyAlignment="1">
      <alignment wrapText="1"/>
      <protection/>
    </xf>
    <xf numFmtId="0" fontId="2" fillId="0" borderId="11" xfId="84" applyFont="1" applyBorder="1" applyAlignment="1">
      <alignment horizontal="center" wrapText="1"/>
      <protection/>
    </xf>
    <xf numFmtId="0" fontId="3" fillId="0" borderId="11" xfId="67" applyFont="1" applyBorder="1" applyAlignment="1">
      <alignment horizontal="center" vertical="center" wrapText="1"/>
      <protection/>
    </xf>
    <xf numFmtId="0" fontId="1" fillId="0" borderId="0" xfId="67" applyFont="1" applyAlignment="1">
      <alignment horizontal="left" vertical="center" wrapText="1"/>
      <protection/>
    </xf>
    <xf numFmtId="0" fontId="3" fillId="0" borderId="0" xfId="67" applyFont="1" applyAlignment="1">
      <alignment vertical="center" wrapText="1"/>
      <protection/>
    </xf>
    <xf numFmtId="0" fontId="28" fillId="0" borderId="0" xfId="66" applyFont="1">
      <alignment/>
      <protection/>
    </xf>
    <xf numFmtId="49" fontId="3" fillId="0" borderId="10" xfId="66" applyNumberFormat="1" applyFont="1" applyBorder="1" applyAlignment="1">
      <alignment horizontal="center" vertical="center" wrapText="1"/>
      <protection/>
    </xf>
    <xf numFmtId="0" fontId="3" fillId="0" borderId="0" xfId="66" applyFont="1" applyAlignment="1">
      <alignment vertical="center" wrapText="1"/>
      <protection/>
    </xf>
    <xf numFmtId="0" fontId="6" fillId="0" borderId="0" xfId="66" applyFont="1" applyAlignment="1">
      <alignment horizontal="center" vertical="top" wrapText="1"/>
      <protection/>
    </xf>
    <xf numFmtId="0" fontId="6" fillId="0" borderId="0" xfId="66" applyFont="1" applyAlignment="1">
      <alignment horizontal="center" vertical="center" wrapText="1"/>
      <protection/>
    </xf>
    <xf numFmtId="0" fontId="3" fillId="0" borderId="0" xfId="66" applyFont="1">
      <alignment/>
      <protection/>
    </xf>
    <xf numFmtId="0" fontId="1" fillId="0" borderId="0" xfId="65" applyFont="1" applyAlignment="1">
      <alignment horizontal="left" vertical="center" wrapText="1"/>
      <protection/>
    </xf>
    <xf numFmtId="0" fontId="3" fillId="0" borderId="11" xfId="66" applyFont="1" applyBorder="1" applyAlignment="1">
      <alignment horizontal="center" vertical="center" wrapText="1"/>
      <protection/>
    </xf>
    <xf numFmtId="0" fontId="3" fillId="0" borderId="0" xfId="66" applyFont="1" applyAlignment="1">
      <alignment vertical="center"/>
      <protection/>
    </xf>
    <xf numFmtId="0" fontId="3" fillId="0" borderId="0" xfId="66" applyFont="1" applyBorder="1" applyAlignment="1">
      <alignment horizontal="center" vertical="center" wrapText="1"/>
      <protection/>
    </xf>
    <xf numFmtId="0" fontId="6" fillId="0" borderId="11" xfId="66" applyFont="1" applyBorder="1" applyAlignment="1">
      <alignment vertical="center" wrapText="1"/>
      <protection/>
    </xf>
    <xf numFmtId="0" fontId="6" fillId="0" borderId="11" xfId="66" applyFont="1" applyBorder="1" applyAlignment="1">
      <alignment horizontal="center" vertical="center" wrapText="1"/>
      <protection/>
    </xf>
    <xf numFmtId="0" fontId="6" fillId="0" borderId="11" xfId="66" applyFont="1" applyBorder="1" applyAlignment="1">
      <alignment wrapText="1"/>
      <protection/>
    </xf>
    <xf numFmtId="0" fontId="6" fillId="0" borderId="11" xfId="66" applyFont="1" applyBorder="1" applyAlignment="1">
      <alignment vertical="center" wrapText="1"/>
      <protection/>
    </xf>
    <xf numFmtId="0" fontId="6" fillId="0" borderId="0" xfId="66" applyFont="1" applyAlignment="1">
      <alignment wrapText="1"/>
      <protection/>
    </xf>
    <xf numFmtId="0" fontId="6" fillId="0" borderId="11" xfId="66" applyFont="1" applyBorder="1" applyAlignment="1">
      <alignment horizontal="center" vertical="center" wrapText="1"/>
      <protection/>
    </xf>
    <xf numFmtId="0" fontId="6" fillId="0" borderId="11" xfId="66" applyFont="1" applyBorder="1" applyAlignment="1">
      <alignment horizontal="left" vertical="center" wrapText="1"/>
      <protection/>
    </xf>
    <xf numFmtId="0" fontId="4" fillId="0" borderId="0" xfId="66" applyFont="1" applyAlignment="1">
      <alignment vertical="top"/>
      <protection/>
    </xf>
    <xf numFmtId="0" fontId="1" fillId="0" borderId="0" xfId="66" applyFont="1" applyAlignment="1">
      <alignment horizontal="left" vertical="center" wrapText="1"/>
      <protection/>
    </xf>
    <xf numFmtId="0" fontId="28" fillId="0" borderId="0" xfId="65" applyFont="1">
      <alignment/>
      <protection/>
    </xf>
    <xf numFmtId="49" fontId="3" fillId="0" borderId="10" xfId="65" applyNumberFormat="1" applyFont="1" applyBorder="1" applyAlignment="1">
      <alignment horizontal="center" vertical="center" wrapText="1"/>
      <protection/>
    </xf>
    <xf numFmtId="0" fontId="3" fillId="0" borderId="0" xfId="65" applyFont="1" applyAlignment="1">
      <alignment vertical="center" wrapText="1"/>
      <protection/>
    </xf>
    <xf numFmtId="0" fontId="10" fillId="0" borderId="0" xfId="65">
      <alignment/>
      <protection/>
    </xf>
    <xf numFmtId="0" fontId="4" fillId="0" borderId="0" xfId="65" applyFont="1" applyAlignment="1">
      <alignment horizontal="center" vertical="top" wrapText="1"/>
      <protection/>
    </xf>
    <xf numFmtId="0" fontId="6" fillId="0" borderId="0" xfId="65" applyFont="1" applyAlignment="1">
      <alignment horizontal="center" vertical="center" wrapText="1"/>
      <protection/>
    </xf>
    <xf numFmtId="0" fontId="3" fillId="0" borderId="0" xfId="65" applyFont="1">
      <alignment/>
      <protection/>
    </xf>
    <xf numFmtId="0" fontId="3" fillId="0" borderId="11" xfId="65" applyFont="1" applyBorder="1" applyAlignment="1">
      <alignment horizontal="center" vertical="center" wrapText="1"/>
      <protection/>
    </xf>
    <xf numFmtId="0" fontId="3" fillId="0" borderId="0" xfId="65" applyFont="1" applyAlignment="1">
      <alignment vertical="center"/>
      <protection/>
    </xf>
    <xf numFmtId="0" fontId="3" fillId="0" borderId="0" xfId="65" applyFont="1" applyBorder="1" applyAlignment="1">
      <alignment horizontal="center" vertical="center" wrapText="1"/>
      <protection/>
    </xf>
    <xf numFmtId="0" fontId="6" fillId="0" borderId="11" xfId="65" applyFont="1" applyBorder="1" applyAlignment="1">
      <alignment wrapText="1"/>
      <protection/>
    </xf>
    <xf numFmtId="0" fontId="6" fillId="0" borderId="11" xfId="65" applyFont="1" applyBorder="1" applyAlignment="1">
      <alignment vertical="center" wrapText="1"/>
      <protection/>
    </xf>
    <xf numFmtId="0" fontId="6" fillId="0" borderId="0" xfId="65" applyFont="1" applyAlignment="1">
      <alignment wrapText="1"/>
      <protection/>
    </xf>
    <xf numFmtId="0" fontId="6" fillId="0" borderId="11" xfId="65" applyFont="1" applyBorder="1" applyAlignment="1">
      <alignment horizontal="right" vertical="center" wrapText="1"/>
      <protection/>
    </xf>
    <xf numFmtId="0" fontId="6" fillId="0" borderId="11" xfId="65" applyFont="1" applyBorder="1" applyAlignment="1">
      <alignment horizontal="right" vertical="center" wrapText="1"/>
      <protection/>
    </xf>
    <xf numFmtId="0" fontId="4" fillId="0" borderId="0" xfId="65" applyFont="1" applyAlignment="1">
      <alignment vertical="top"/>
      <protection/>
    </xf>
    <xf numFmtId="0" fontId="28" fillId="0" borderId="0" xfId="67" applyFont="1">
      <alignment/>
      <protection/>
    </xf>
    <xf numFmtId="49" fontId="3" fillId="0" borderId="10" xfId="67" applyNumberFormat="1" applyFont="1" applyBorder="1" applyAlignment="1">
      <alignment horizontal="center" vertical="center" wrapText="1"/>
      <protection/>
    </xf>
    <xf numFmtId="0" fontId="3" fillId="0" borderId="0" xfId="67" applyFont="1" applyAlignment="1">
      <alignment horizontal="center" vertical="top" wrapText="1"/>
      <protection/>
    </xf>
    <xf numFmtId="0" fontId="6" fillId="0" borderId="0" xfId="67" applyFont="1" applyAlignment="1">
      <alignment horizontal="center" vertical="center" wrapText="1"/>
      <protection/>
    </xf>
    <xf numFmtId="0" fontId="3" fillId="0" borderId="0" xfId="67" applyFont="1">
      <alignment/>
      <protection/>
    </xf>
    <xf numFmtId="0" fontId="3" fillId="0" borderId="0" xfId="67" applyFont="1" applyAlignment="1">
      <alignment vertical="center"/>
      <protection/>
    </xf>
    <xf numFmtId="0" fontId="3" fillId="0" borderId="0" xfId="67" applyFont="1" applyBorder="1" applyAlignment="1">
      <alignment horizontal="center" vertical="center" wrapText="1"/>
      <protection/>
    </xf>
    <xf numFmtId="0" fontId="6" fillId="0" borderId="11" xfId="67" applyFont="1" applyBorder="1" applyAlignment="1">
      <alignment vertical="center" wrapText="1"/>
      <protection/>
    </xf>
    <xf numFmtId="0" fontId="6" fillId="0" borderId="11" xfId="67" applyFont="1" applyBorder="1" applyAlignment="1">
      <alignment horizontal="center" vertical="center" wrapText="1"/>
      <protection/>
    </xf>
    <xf numFmtId="0" fontId="6" fillId="0" borderId="11" xfId="67" applyFont="1" applyBorder="1" applyAlignment="1">
      <alignment wrapText="1"/>
      <protection/>
    </xf>
    <xf numFmtId="0" fontId="6" fillId="0" borderId="11" xfId="67" applyFont="1" applyBorder="1" applyAlignment="1">
      <alignment vertical="center" wrapText="1"/>
      <protection/>
    </xf>
    <xf numFmtId="0" fontId="4" fillId="0" borderId="0" xfId="67" applyFont="1" applyAlignment="1">
      <alignment vertical="top"/>
      <protection/>
    </xf>
    <xf numFmtId="0" fontId="28" fillId="0" borderId="0" xfId="69" applyFont="1">
      <alignment/>
      <protection/>
    </xf>
    <xf numFmtId="49" fontId="3" fillId="0" borderId="10" xfId="69" applyNumberFormat="1" applyFont="1" applyBorder="1" applyAlignment="1">
      <alignment horizontal="center" vertical="center" wrapText="1"/>
      <protection/>
    </xf>
    <xf numFmtId="0" fontId="3" fillId="0" borderId="0" xfId="69" applyFont="1" applyAlignment="1">
      <alignment vertical="center" wrapText="1"/>
      <protection/>
    </xf>
    <xf numFmtId="0" fontId="3" fillId="0" borderId="0" xfId="69" applyFont="1" applyAlignment="1">
      <alignment horizontal="center" vertical="top" wrapText="1"/>
      <protection/>
    </xf>
    <xf numFmtId="0" fontId="6" fillId="0" borderId="0" xfId="69" applyFont="1" applyAlignment="1">
      <alignment horizontal="center" vertical="center" wrapText="1"/>
      <protection/>
    </xf>
    <xf numFmtId="0" fontId="3" fillId="0" borderId="0" xfId="69" applyFont="1">
      <alignment/>
      <protection/>
    </xf>
    <xf numFmtId="0" fontId="3" fillId="0" borderId="11" xfId="69" applyFont="1" applyBorder="1" applyAlignment="1">
      <alignment horizontal="center" vertical="center" wrapText="1"/>
      <protection/>
    </xf>
    <xf numFmtId="0" fontId="3" fillId="0" borderId="0" xfId="73" applyFont="1" applyBorder="1" applyAlignment="1">
      <alignment horizontal="center" vertical="center" wrapText="1"/>
      <protection/>
    </xf>
    <xf numFmtId="0" fontId="3" fillId="0" borderId="0" xfId="73" applyFont="1" applyAlignment="1">
      <alignment horizontal="center" vertical="top" wrapText="1"/>
      <protection/>
    </xf>
    <xf numFmtId="0" fontId="3" fillId="0" borderId="0" xfId="69" applyFont="1" applyAlignment="1">
      <alignment vertical="center"/>
      <protection/>
    </xf>
    <xf numFmtId="0" fontId="3" fillId="0" borderId="0" xfId="69" applyFont="1" applyBorder="1" applyAlignment="1">
      <alignment horizontal="center" vertical="center" wrapText="1"/>
      <protection/>
    </xf>
    <xf numFmtId="0" fontId="6" fillId="0" borderId="14" xfId="69" applyFont="1" applyBorder="1" applyAlignment="1">
      <alignment wrapText="1"/>
      <protection/>
    </xf>
    <xf numFmtId="0" fontId="6" fillId="0" borderId="11" xfId="69" applyFont="1" applyBorder="1" applyAlignment="1">
      <alignment vertical="center" wrapText="1"/>
      <protection/>
    </xf>
    <xf numFmtId="0" fontId="6" fillId="0" borderId="11" xfId="69" applyFont="1" applyBorder="1" applyAlignment="1">
      <alignment wrapText="1"/>
      <protection/>
    </xf>
    <xf numFmtId="0" fontId="6" fillId="0" borderId="11" xfId="69" applyFont="1" applyBorder="1" applyAlignment="1">
      <alignment horizontal="center" vertical="center" wrapText="1"/>
      <protection/>
    </xf>
    <xf numFmtId="0" fontId="6" fillId="0" borderId="13" xfId="69" applyFont="1" applyBorder="1" applyAlignment="1">
      <alignment vertical="center" wrapText="1"/>
      <protection/>
    </xf>
    <xf numFmtId="0" fontId="6" fillId="0" borderId="13" xfId="69" applyFont="1" applyBorder="1" applyAlignment="1">
      <alignment wrapText="1"/>
      <protection/>
    </xf>
    <xf numFmtId="0" fontId="6" fillId="0" borderId="0" xfId="69" applyFont="1" applyAlignment="1">
      <alignment wrapText="1"/>
      <protection/>
    </xf>
    <xf numFmtId="0" fontId="6" fillId="0" borderId="11" xfId="69" applyFont="1" applyBorder="1" applyAlignment="1">
      <alignment horizontal="center" vertical="center" wrapText="1"/>
      <protection/>
    </xf>
    <xf numFmtId="0" fontId="4" fillId="0" borderId="0" xfId="69" applyFont="1" applyAlignment="1">
      <alignment vertical="top"/>
      <protection/>
    </xf>
    <xf numFmtId="0" fontId="1" fillId="0" borderId="0" xfId="69" applyFont="1" applyAlignment="1">
      <alignment horizontal="left" vertical="center" wrapText="1"/>
      <protection/>
    </xf>
    <xf numFmtId="0" fontId="28" fillId="0" borderId="0" xfId="68" applyFont="1">
      <alignment/>
      <protection/>
    </xf>
    <xf numFmtId="49" fontId="3" fillId="0" borderId="10" xfId="68" applyNumberFormat="1" applyFont="1" applyBorder="1" applyAlignment="1">
      <alignment horizontal="center" vertical="center" wrapText="1"/>
      <protection/>
    </xf>
    <xf numFmtId="0" fontId="3" fillId="0" borderId="0" xfId="68" applyFont="1" applyAlignment="1">
      <alignment vertical="center" wrapText="1"/>
      <protection/>
    </xf>
    <xf numFmtId="0" fontId="3" fillId="0" borderId="0" xfId="68" applyFont="1" applyAlignment="1">
      <alignment horizontal="center" vertical="top" wrapText="1"/>
      <protection/>
    </xf>
    <xf numFmtId="0" fontId="6" fillId="0" borderId="0" xfId="68" applyFont="1" applyAlignment="1">
      <alignment horizontal="center" vertical="center" wrapText="1"/>
      <protection/>
    </xf>
    <xf numFmtId="0" fontId="3" fillId="0" borderId="0" xfId="68" applyFont="1">
      <alignment/>
      <protection/>
    </xf>
    <xf numFmtId="0" fontId="3" fillId="0" borderId="11" xfId="68" applyFont="1" applyBorder="1" applyAlignment="1">
      <alignment horizontal="center" vertical="center" wrapText="1"/>
      <protection/>
    </xf>
    <xf numFmtId="0" fontId="3" fillId="0" borderId="0" xfId="68" applyFont="1" applyAlignment="1">
      <alignment vertical="center"/>
      <protection/>
    </xf>
    <xf numFmtId="0" fontId="3" fillId="0" borderId="0" xfId="68" applyFont="1" applyBorder="1" applyAlignment="1">
      <alignment horizontal="center" vertical="center" wrapText="1"/>
      <protection/>
    </xf>
    <xf numFmtId="0" fontId="6" fillId="0" borderId="14" xfId="68" applyFont="1" applyBorder="1" applyAlignment="1">
      <alignment wrapText="1"/>
      <protection/>
    </xf>
    <xf numFmtId="0" fontId="6" fillId="0" borderId="11" xfId="68" applyFont="1" applyBorder="1" applyAlignment="1">
      <alignment vertical="center" wrapText="1"/>
      <protection/>
    </xf>
    <xf numFmtId="0" fontId="6" fillId="0" borderId="11" xfId="68" applyFont="1" applyBorder="1" applyAlignment="1">
      <alignment wrapText="1"/>
      <protection/>
    </xf>
    <xf numFmtId="0" fontId="6" fillId="0" borderId="11" xfId="68" applyFont="1" applyBorder="1" applyAlignment="1">
      <alignment horizontal="center" vertical="center" wrapText="1"/>
      <protection/>
    </xf>
    <xf numFmtId="0" fontId="6" fillId="0" borderId="0" xfId="68" applyFont="1" applyAlignment="1">
      <alignment wrapText="1"/>
      <protection/>
    </xf>
    <xf numFmtId="0" fontId="6" fillId="0" borderId="13" xfId="68" applyFont="1" applyBorder="1" applyAlignment="1">
      <alignment vertical="center" wrapText="1"/>
      <protection/>
    </xf>
    <xf numFmtId="0" fontId="4" fillId="0" borderId="0" xfId="68" applyFont="1" applyAlignment="1">
      <alignment vertical="top"/>
      <protection/>
    </xf>
    <xf numFmtId="0" fontId="1" fillId="0" borderId="0" xfId="68" applyFont="1" applyAlignment="1">
      <alignment horizontal="left" vertical="center" wrapText="1"/>
      <protection/>
    </xf>
    <xf numFmtId="0" fontId="28" fillId="0" borderId="0" xfId="73" applyFont="1">
      <alignment/>
      <protection/>
    </xf>
    <xf numFmtId="49" fontId="3" fillId="0" borderId="10" xfId="73" applyNumberFormat="1" applyFont="1" applyBorder="1" applyAlignment="1">
      <alignment horizontal="center" vertical="center" wrapText="1"/>
      <protection/>
    </xf>
    <xf numFmtId="0" fontId="3" fillId="0" borderId="0" xfId="73" applyFont="1" applyAlignment="1">
      <alignment vertical="center" wrapText="1"/>
      <protection/>
    </xf>
    <xf numFmtId="0" fontId="6" fillId="0" borderId="0" xfId="73" applyFont="1" applyAlignment="1">
      <alignment horizontal="center" vertical="center" wrapText="1"/>
      <protection/>
    </xf>
    <xf numFmtId="0" fontId="3" fillId="0" borderId="0" xfId="73" applyFont="1">
      <alignment/>
      <protection/>
    </xf>
    <xf numFmtId="0" fontId="3" fillId="0" borderId="11" xfId="73" applyFont="1" applyBorder="1" applyAlignment="1">
      <alignment horizontal="center" vertical="center" wrapText="1"/>
      <protection/>
    </xf>
    <xf numFmtId="0" fontId="3" fillId="0" borderId="0" xfId="73" applyFont="1" applyAlignment="1">
      <alignment vertical="center"/>
      <protection/>
    </xf>
    <xf numFmtId="0" fontId="6" fillId="0" borderId="11" xfId="73" applyFont="1" applyBorder="1" applyAlignment="1">
      <alignment wrapText="1"/>
      <protection/>
    </xf>
    <xf numFmtId="0" fontId="6" fillId="0" borderId="11" xfId="73" applyFont="1" applyBorder="1" applyAlignment="1">
      <alignment vertical="center" wrapText="1"/>
      <protection/>
    </xf>
    <xf numFmtId="0" fontId="6" fillId="0" borderId="13" xfId="73" applyFont="1" applyBorder="1" applyAlignment="1">
      <alignment wrapText="1"/>
      <protection/>
    </xf>
    <xf numFmtId="0" fontId="6" fillId="0" borderId="11" xfId="73" applyFont="1" applyBorder="1" applyAlignment="1">
      <alignment horizontal="center" vertical="center" wrapText="1"/>
      <protection/>
    </xf>
    <xf numFmtId="0" fontId="6" fillId="0" borderId="11" xfId="73" applyFont="1" applyBorder="1" applyAlignment="1">
      <alignment vertical="center" wrapText="1"/>
      <protection/>
    </xf>
    <xf numFmtId="0" fontId="6" fillId="0" borderId="0" xfId="73" applyFont="1" applyAlignment="1">
      <alignment wrapText="1"/>
      <protection/>
    </xf>
    <xf numFmtId="0" fontId="4" fillId="0" borderId="0" xfId="73" applyFont="1" applyAlignment="1">
      <alignment vertical="top"/>
      <protection/>
    </xf>
    <xf numFmtId="0" fontId="1" fillId="0" borderId="0" xfId="73" applyFont="1" applyAlignment="1">
      <alignment horizontal="left" vertical="center" wrapText="1"/>
      <protection/>
    </xf>
    <xf numFmtId="0" fontId="28" fillId="0" borderId="0" xfId="83" applyFont="1">
      <alignment/>
      <protection/>
    </xf>
    <xf numFmtId="49" fontId="3" fillId="0" borderId="10" xfId="83" applyNumberFormat="1" applyFont="1" applyBorder="1" applyAlignment="1">
      <alignment horizontal="center" vertical="center" wrapText="1"/>
      <protection/>
    </xf>
    <xf numFmtId="0" fontId="3" fillId="0" borderId="0" xfId="83" applyFont="1" applyAlignment="1">
      <alignment vertical="center" wrapText="1"/>
      <protection/>
    </xf>
    <xf numFmtId="0" fontId="3" fillId="0" borderId="0" xfId="83" applyFont="1" applyAlignment="1">
      <alignment horizontal="center" vertical="top" wrapText="1"/>
      <protection/>
    </xf>
    <xf numFmtId="0" fontId="6" fillId="0" borderId="0" xfId="83" applyFont="1" applyAlignment="1">
      <alignment horizontal="center" vertical="center" wrapText="1"/>
      <protection/>
    </xf>
    <xf numFmtId="0" fontId="3" fillId="0" borderId="0" xfId="83" applyFont="1">
      <alignment/>
      <protection/>
    </xf>
    <xf numFmtId="0" fontId="3" fillId="0" borderId="11" xfId="83" applyFont="1" applyBorder="1" applyAlignment="1">
      <alignment horizontal="center" vertical="center" wrapText="1"/>
      <protection/>
    </xf>
    <xf numFmtId="0" fontId="3" fillId="0" borderId="0" xfId="83" applyFont="1" applyAlignment="1">
      <alignment vertical="center"/>
      <protection/>
    </xf>
    <xf numFmtId="0" fontId="3" fillId="0" borderId="0" xfId="83" applyFont="1" applyBorder="1" applyAlignment="1">
      <alignment horizontal="center" vertical="center" wrapText="1"/>
      <protection/>
    </xf>
    <xf numFmtId="0" fontId="6" fillId="0" borderId="11" xfId="83" applyFont="1" applyBorder="1" applyAlignment="1">
      <alignment vertical="center" wrapText="1"/>
      <protection/>
    </xf>
    <xf numFmtId="0" fontId="6" fillId="0" borderId="11" xfId="83" applyFont="1" applyBorder="1" applyAlignment="1">
      <alignment horizontal="center" vertical="center" wrapText="1"/>
      <protection/>
    </xf>
    <xf numFmtId="0" fontId="6" fillId="0" borderId="11" xfId="83" applyFont="1" applyBorder="1" applyAlignment="1">
      <alignment horizontal="left" vertical="center" wrapText="1"/>
      <protection/>
    </xf>
    <xf numFmtId="0" fontId="6" fillId="0" borderId="11" xfId="83" applyFont="1" applyBorder="1" applyAlignment="1">
      <alignment vertical="center" wrapText="1"/>
      <protection/>
    </xf>
    <xf numFmtId="205" fontId="6" fillId="0" borderId="11" xfId="83" applyNumberFormat="1" applyFont="1" applyBorder="1" applyAlignment="1">
      <alignment vertical="center" wrapText="1"/>
      <protection/>
    </xf>
    <xf numFmtId="0" fontId="6" fillId="0" borderId="11" xfId="83" applyNumberFormat="1" applyFont="1" applyBorder="1" applyAlignment="1">
      <alignment horizontal="left" vertical="center" wrapText="1"/>
      <protection/>
    </xf>
    <xf numFmtId="0" fontId="6" fillId="0" borderId="11" xfId="83" applyFont="1" applyBorder="1" applyAlignment="1">
      <alignment vertical="top" wrapText="1"/>
      <protection/>
    </xf>
    <xf numFmtId="0" fontId="4" fillId="0" borderId="0" xfId="83" applyFont="1" applyAlignment="1">
      <alignment vertical="top"/>
      <protection/>
    </xf>
    <xf numFmtId="0" fontId="1" fillId="0" borderId="0" xfId="83" applyFont="1" applyAlignment="1">
      <alignment horizontal="left" vertical="center" wrapText="1"/>
      <protection/>
    </xf>
    <xf numFmtId="0" fontId="28" fillId="0" borderId="0" xfId="81" applyFont="1">
      <alignment/>
      <protection/>
    </xf>
    <xf numFmtId="49" fontId="3" fillId="0" borderId="10" xfId="81" applyNumberFormat="1" applyFont="1" applyBorder="1" applyAlignment="1">
      <alignment horizontal="center" vertical="center" wrapText="1"/>
      <protection/>
    </xf>
    <xf numFmtId="0" fontId="3" fillId="0" borderId="0" xfId="81" applyFont="1" applyAlignment="1">
      <alignment vertical="center" wrapText="1"/>
      <protection/>
    </xf>
    <xf numFmtId="0" fontId="3" fillId="0" borderId="0" xfId="81" applyFont="1" applyAlignment="1">
      <alignment horizontal="center" vertical="top" wrapText="1"/>
      <protection/>
    </xf>
    <xf numFmtId="0" fontId="6" fillId="0" borderId="0" xfId="81" applyFont="1" applyAlignment="1">
      <alignment horizontal="center" vertical="center" wrapText="1"/>
      <protection/>
    </xf>
    <xf numFmtId="0" fontId="3" fillId="0" borderId="0" xfId="81" applyFont="1">
      <alignment/>
      <protection/>
    </xf>
    <xf numFmtId="0" fontId="3" fillId="0" borderId="11" xfId="81" applyFont="1" applyBorder="1" applyAlignment="1">
      <alignment horizontal="center" vertical="center" wrapText="1"/>
      <protection/>
    </xf>
    <xf numFmtId="0" fontId="3" fillId="0" borderId="0" xfId="81" applyFont="1" applyAlignment="1">
      <alignment vertical="center"/>
      <protection/>
    </xf>
    <xf numFmtId="0" fontId="3" fillId="0" borderId="0" xfId="81" applyFont="1" applyBorder="1" applyAlignment="1">
      <alignment horizontal="center" vertical="center" wrapText="1"/>
      <protection/>
    </xf>
    <xf numFmtId="49" fontId="3" fillId="0" borderId="11" xfId="81" applyNumberFormat="1" applyFont="1" applyBorder="1" applyAlignment="1">
      <alignment horizontal="center" vertical="center" wrapText="1"/>
      <protection/>
    </xf>
    <xf numFmtId="0" fontId="6" fillId="0" borderId="11" xfId="81" applyFont="1" applyBorder="1" applyAlignment="1">
      <alignment vertical="center" wrapText="1"/>
      <protection/>
    </xf>
    <xf numFmtId="0" fontId="6" fillId="0" borderId="15" xfId="81" applyFont="1" applyBorder="1" applyAlignment="1">
      <alignment horizontal="center" vertical="center" wrapText="1"/>
      <protection/>
    </xf>
    <xf numFmtId="0" fontId="6" fillId="0" borderId="11" xfId="81" applyFont="1" applyBorder="1" applyAlignment="1">
      <alignment vertical="center" wrapText="1"/>
      <protection/>
    </xf>
    <xf numFmtId="0" fontId="6" fillId="0" borderId="13" xfId="81" applyFont="1" applyBorder="1" applyAlignment="1">
      <alignment vertical="center" wrapText="1"/>
      <protection/>
    </xf>
    <xf numFmtId="0" fontId="6" fillId="0" borderId="11" xfId="81" applyFont="1" applyBorder="1" applyAlignment="1">
      <alignment horizontal="justify" vertical="top" wrapText="1"/>
      <protection/>
    </xf>
    <xf numFmtId="0" fontId="6" fillId="0" borderId="11" xfId="81" applyFont="1" applyBorder="1" applyAlignment="1">
      <alignment horizontal="left" vertical="center" wrapText="1"/>
      <protection/>
    </xf>
    <xf numFmtId="0" fontId="4" fillId="0" borderId="0" xfId="81" applyFont="1" applyAlignment="1">
      <alignment vertical="top"/>
      <protection/>
    </xf>
    <xf numFmtId="0" fontId="1" fillId="0" borderId="0" xfId="81" applyFont="1" applyAlignment="1">
      <alignment horizontal="left" vertical="center" wrapText="1"/>
      <protection/>
    </xf>
    <xf numFmtId="0" fontId="28" fillId="0" borderId="0" xfId="82" applyFont="1">
      <alignment/>
      <protection/>
    </xf>
    <xf numFmtId="49" fontId="3" fillId="0" borderId="10" xfId="82" applyNumberFormat="1" applyFont="1" applyBorder="1" applyAlignment="1">
      <alignment horizontal="center" vertical="center" wrapText="1"/>
      <protection/>
    </xf>
    <xf numFmtId="0" fontId="3" fillId="0" borderId="0" xfId="82" applyFont="1" applyAlignment="1">
      <alignment vertical="center" wrapText="1"/>
      <protection/>
    </xf>
    <xf numFmtId="0" fontId="3" fillId="0" borderId="0" xfId="82" applyFont="1" applyAlignment="1">
      <alignment horizontal="center" vertical="top" wrapText="1"/>
      <protection/>
    </xf>
    <xf numFmtId="0" fontId="6" fillId="0" borderId="0" xfId="82" applyFont="1" applyAlignment="1">
      <alignment horizontal="center" vertical="center" wrapText="1"/>
      <protection/>
    </xf>
    <xf numFmtId="0" fontId="3" fillId="0" borderId="0" xfId="82" applyFont="1">
      <alignment/>
      <protection/>
    </xf>
    <xf numFmtId="0" fontId="3" fillId="0" borderId="11" xfId="82" applyFont="1" applyBorder="1" applyAlignment="1">
      <alignment horizontal="center" vertical="center" wrapText="1"/>
      <protection/>
    </xf>
    <xf numFmtId="0" fontId="3" fillId="0" borderId="0" xfId="82" applyFont="1" applyAlignment="1">
      <alignment vertical="center"/>
      <protection/>
    </xf>
    <xf numFmtId="0" fontId="3" fillId="0" borderId="0" xfId="82" applyFont="1" applyBorder="1" applyAlignment="1">
      <alignment horizontal="center" vertical="center" wrapText="1"/>
      <protection/>
    </xf>
    <xf numFmtId="0" fontId="6" fillId="0" borderId="11" xfId="82" applyFont="1" applyBorder="1" applyAlignment="1">
      <alignment vertical="center" wrapText="1"/>
      <protection/>
    </xf>
    <xf numFmtId="0" fontId="6" fillId="0" borderId="11" xfId="82" applyFont="1" applyBorder="1" applyAlignment="1">
      <alignment horizontal="center" vertical="center" wrapText="1"/>
      <protection/>
    </xf>
    <xf numFmtId="0" fontId="6" fillId="0" borderId="11" xfId="82" applyFont="1" applyBorder="1" applyAlignment="1">
      <alignment wrapText="1"/>
      <protection/>
    </xf>
    <xf numFmtId="0" fontId="6" fillId="0" borderId="11" xfId="82" applyFont="1" applyBorder="1" applyAlignment="1">
      <alignment vertical="center" wrapText="1"/>
      <protection/>
    </xf>
    <xf numFmtId="0" fontId="6" fillId="0" borderId="11" xfId="82" applyFont="1" applyBorder="1" applyAlignment="1">
      <alignment horizontal="left" vertical="center" wrapText="1"/>
      <protection/>
    </xf>
    <xf numFmtId="0" fontId="6" fillId="0" borderId="11" xfId="82" applyFont="1" applyBorder="1" applyAlignment="1">
      <alignment vertical="top" wrapText="1"/>
      <protection/>
    </xf>
    <xf numFmtId="0" fontId="6" fillId="0" borderId="11" xfId="82" applyFont="1" applyBorder="1" applyAlignment="1">
      <alignment wrapText="1"/>
      <protection/>
    </xf>
    <xf numFmtId="0" fontId="4" fillId="0" borderId="0" xfId="82" applyFont="1" applyAlignment="1">
      <alignment vertical="top"/>
      <protection/>
    </xf>
    <xf numFmtId="0" fontId="1" fillId="0" borderId="0" xfId="82" applyFont="1" applyAlignment="1">
      <alignment horizontal="left" vertical="center" wrapText="1"/>
      <protection/>
    </xf>
    <xf numFmtId="0" fontId="28" fillId="0" borderId="0" xfId="75" applyFont="1">
      <alignment/>
      <protection/>
    </xf>
    <xf numFmtId="49" fontId="3" fillId="0" borderId="10" xfId="75" applyNumberFormat="1" applyFont="1" applyBorder="1" applyAlignment="1">
      <alignment horizontal="center" vertical="center" wrapText="1"/>
      <protection/>
    </xf>
    <xf numFmtId="0" fontId="3" fillId="0" borderId="0" xfId="75" applyFont="1" applyAlignment="1">
      <alignment vertical="center" wrapText="1"/>
      <protection/>
    </xf>
    <xf numFmtId="0" fontId="3" fillId="0" borderId="0" xfId="75" applyFont="1" applyAlignment="1">
      <alignment horizontal="center" vertical="top" wrapText="1"/>
      <protection/>
    </xf>
    <xf numFmtId="0" fontId="6" fillId="0" borderId="0" xfId="75" applyFont="1" applyAlignment="1">
      <alignment horizontal="center" vertical="center" wrapText="1"/>
      <protection/>
    </xf>
    <xf numFmtId="0" fontId="3" fillId="0" borderId="0" xfId="75" applyFont="1">
      <alignment/>
      <protection/>
    </xf>
    <xf numFmtId="0" fontId="3" fillId="0" borderId="11" xfId="75" applyFont="1" applyBorder="1" applyAlignment="1">
      <alignment horizontal="center" vertical="center" wrapText="1"/>
      <protection/>
    </xf>
    <xf numFmtId="0" fontId="3" fillId="0" borderId="0" xfId="75" applyFont="1" applyAlignment="1">
      <alignment vertical="center"/>
      <protection/>
    </xf>
    <xf numFmtId="0" fontId="3" fillId="0" borderId="0" xfId="75" applyFont="1" applyBorder="1" applyAlignment="1">
      <alignment horizontal="center" vertical="center" wrapText="1"/>
      <protection/>
    </xf>
    <xf numFmtId="0" fontId="6" fillId="0" borderId="11" xfId="75" applyFont="1" applyBorder="1" applyAlignment="1">
      <alignment vertical="center" wrapText="1"/>
      <protection/>
    </xf>
    <xf numFmtId="0" fontId="6" fillId="0" borderId="15" xfId="75" applyFont="1" applyBorder="1" applyAlignment="1">
      <alignment horizontal="center" vertical="center" wrapText="1"/>
      <protection/>
    </xf>
    <xf numFmtId="0" fontId="6" fillId="0" borderId="13" xfId="75" applyFont="1" applyBorder="1" applyAlignment="1">
      <alignment vertical="center" wrapText="1"/>
      <protection/>
    </xf>
    <xf numFmtId="0" fontId="6" fillId="0" borderId="11" xfId="75" applyFont="1" applyBorder="1" applyAlignment="1">
      <alignment vertical="center" wrapText="1"/>
      <protection/>
    </xf>
    <xf numFmtId="0" fontId="6" fillId="0" borderId="11" xfId="75" applyFont="1" applyBorder="1" applyAlignment="1">
      <alignment wrapText="1"/>
      <protection/>
    </xf>
    <xf numFmtId="0" fontId="6" fillId="0" borderId="11" xfId="75" applyFont="1" applyBorder="1" applyAlignment="1">
      <alignment vertical="top" wrapText="1"/>
      <protection/>
    </xf>
    <xf numFmtId="0" fontId="6" fillId="0" borderId="11" xfId="75" applyFont="1" applyBorder="1" applyAlignment="1">
      <alignment horizontal="justify" vertical="top" wrapText="1"/>
      <protection/>
    </xf>
    <xf numFmtId="0" fontId="6" fillId="0" borderId="11" xfId="75" applyFont="1" applyBorder="1" applyAlignment="1">
      <alignment horizontal="left" vertical="center" wrapText="1"/>
      <protection/>
    </xf>
    <xf numFmtId="0" fontId="4" fillId="0" borderId="0" xfId="75" applyFont="1" applyAlignment="1">
      <alignment vertical="top"/>
      <protection/>
    </xf>
    <xf numFmtId="0" fontId="1" fillId="0" borderId="0" xfId="75" applyFont="1" applyAlignment="1">
      <alignment horizontal="left" vertical="center" wrapText="1"/>
      <protection/>
    </xf>
    <xf numFmtId="0" fontId="28" fillId="0" borderId="0" xfId="80" applyFont="1">
      <alignment/>
      <protection/>
    </xf>
    <xf numFmtId="49" fontId="3" fillId="0" borderId="10" xfId="80" applyNumberFormat="1" applyFont="1" applyBorder="1" applyAlignment="1">
      <alignment horizontal="center" vertical="center" wrapText="1"/>
      <protection/>
    </xf>
    <xf numFmtId="0" fontId="3" fillId="0" borderId="0" xfId="80" applyFont="1" applyAlignment="1">
      <alignment vertical="center" wrapText="1"/>
      <protection/>
    </xf>
    <xf numFmtId="0" fontId="3" fillId="0" borderId="0" xfId="80" applyFont="1" applyAlignment="1">
      <alignment horizontal="center" vertical="top" wrapText="1"/>
      <protection/>
    </xf>
    <xf numFmtId="0" fontId="6" fillId="0" borderId="0" xfId="80" applyFont="1" applyAlignment="1">
      <alignment horizontal="center" vertical="center" wrapText="1"/>
      <protection/>
    </xf>
    <xf numFmtId="0" fontId="3" fillId="0" borderId="0" xfId="80" applyFont="1">
      <alignment/>
      <protection/>
    </xf>
    <xf numFmtId="0" fontId="3" fillId="0" borderId="11" xfId="80" applyFont="1" applyBorder="1" applyAlignment="1">
      <alignment horizontal="center" vertical="center" wrapText="1"/>
      <protection/>
    </xf>
    <xf numFmtId="0" fontId="3" fillId="0" borderId="0" xfId="80" applyFont="1" applyAlignment="1">
      <alignment vertical="center"/>
      <protection/>
    </xf>
    <xf numFmtId="0" fontId="3" fillId="0" borderId="0" xfId="80" applyFont="1" applyBorder="1" applyAlignment="1">
      <alignment horizontal="center" vertical="center" wrapText="1"/>
      <protection/>
    </xf>
    <xf numFmtId="0" fontId="6" fillId="0" borderId="11" xfId="80" applyFont="1" applyBorder="1" applyAlignment="1">
      <alignment vertical="center" wrapText="1"/>
      <protection/>
    </xf>
    <xf numFmtId="0" fontId="6" fillId="0" borderId="11" xfId="80" applyFont="1" applyBorder="1" applyAlignment="1">
      <alignment horizontal="center" vertical="center" wrapText="1"/>
      <protection/>
    </xf>
    <xf numFmtId="0" fontId="6" fillId="0" borderId="11" xfId="80" applyFont="1" applyBorder="1" applyAlignment="1">
      <alignment vertical="center" wrapText="1"/>
      <protection/>
    </xf>
    <xf numFmtId="0" fontId="6" fillId="0" borderId="11" xfId="80" applyFont="1" applyBorder="1" applyAlignment="1">
      <alignment wrapText="1"/>
      <protection/>
    </xf>
    <xf numFmtId="0" fontId="4" fillId="0" borderId="0" xfId="80" applyFont="1" applyAlignment="1">
      <alignment vertical="top"/>
      <protection/>
    </xf>
    <xf numFmtId="0" fontId="1" fillId="0" borderId="0" xfId="80" applyFont="1" applyAlignment="1">
      <alignment horizontal="left" vertical="center" wrapText="1"/>
      <protection/>
    </xf>
    <xf numFmtId="0" fontId="28" fillId="0" borderId="0" xfId="74" applyFont="1">
      <alignment/>
      <protection/>
    </xf>
    <xf numFmtId="49" fontId="3" fillId="0" borderId="10" xfId="74" applyNumberFormat="1" applyFont="1" applyBorder="1" applyAlignment="1">
      <alignment horizontal="center" vertical="center" wrapText="1"/>
      <protection/>
    </xf>
    <xf numFmtId="0" fontId="3" fillId="0" borderId="0" xfId="74" applyFont="1" applyAlignment="1">
      <alignment vertical="center" wrapText="1"/>
      <protection/>
    </xf>
    <xf numFmtId="0" fontId="3" fillId="0" borderId="0" xfId="74" applyFont="1" applyAlignment="1">
      <alignment horizontal="center" vertical="top" wrapText="1"/>
      <protection/>
    </xf>
    <xf numFmtId="0" fontId="6" fillId="0" borderId="0" xfId="74" applyFont="1" applyAlignment="1">
      <alignment horizontal="center" vertical="center" wrapText="1"/>
      <protection/>
    </xf>
    <xf numFmtId="0" fontId="3" fillId="0" borderId="0" xfId="74" applyFont="1">
      <alignment/>
      <protection/>
    </xf>
    <xf numFmtId="0" fontId="3" fillId="0" borderId="11" xfId="74" applyFont="1" applyBorder="1" applyAlignment="1">
      <alignment horizontal="center" vertical="center" wrapText="1"/>
      <protection/>
    </xf>
    <xf numFmtId="0" fontId="3" fillId="0" borderId="0" xfId="74" applyFont="1" applyAlignment="1">
      <alignment vertical="center"/>
      <protection/>
    </xf>
    <xf numFmtId="0" fontId="3" fillId="0" borderId="0" xfId="74" applyFont="1" applyBorder="1" applyAlignment="1">
      <alignment horizontal="center" vertical="center" wrapText="1"/>
      <protection/>
    </xf>
    <xf numFmtId="0" fontId="6" fillId="0" borderId="11" xfId="74" applyFont="1" applyBorder="1" applyAlignment="1">
      <alignment vertical="center" wrapText="1"/>
      <protection/>
    </xf>
    <xf numFmtId="0" fontId="6" fillId="0" borderId="11" xfId="74" applyFont="1" applyBorder="1" applyAlignment="1">
      <alignment vertical="center" wrapText="1"/>
      <protection/>
    </xf>
    <xf numFmtId="0" fontId="6" fillId="0" borderId="13" xfId="74" applyFont="1" applyBorder="1" applyAlignment="1">
      <alignment wrapText="1"/>
      <protection/>
    </xf>
    <xf numFmtId="0" fontId="6" fillId="0" borderId="11" xfId="74" applyFont="1" applyBorder="1" applyAlignment="1">
      <alignment horizontal="center" vertical="center" wrapText="1"/>
      <protection/>
    </xf>
    <xf numFmtId="0" fontId="6" fillId="0" borderId="11" xfId="74" applyFont="1" applyBorder="1" applyAlignment="1">
      <alignment wrapText="1"/>
      <protection/>
    </xf>
    <xf numFmtId="0" fontId="4" fillId="0" borderId="0" xfId="74" applyFont="1" applyAlignment="1">
      <alignment vertical="top"/>
      <protection/>
    </xf>
    <xf numFmtId="0" fontId="1" fillId="0" borderId="0" xfId="74" applyFont="1" applyAlignment="1">
      <alignment horizontal="left" vertical="center" wrapText="1"/>
      <protection/>
    </xf>
    <xf numFmtId="0" fontId="28" fillId="0" borderId="0" xfId="76" applyFont="1">
      <alignment/>
      <protection/>
    </xf>
    <xf numFmtId="49" fontId="3" fillId="0" borderId="10" xfId="76" applyNumberFormat="1" applyFont="1" applyBorder="1" applyAlignment="1">
      <alignment horizontal="center" vertical="center" wrapText="1"/>
      <protection/>
    </xf>
    <xf numFmtId="0" fontId="3" fillId="0" borderId="0" xfId="76" applyFont="1" applyAlignment="1">
      <alignment vertical="center" wrapText="1"/>
      <protection/>
    </xf>
    <xf numFmtId="0" fontId="3" fillId="0" borderId="0" xfId="76" applyFont="1" applyAlignment="1">
      <alignment horizontal="center" vertical="top" wrapText="1"/>
      <protection/>
    </xf>
    <xf numFmtId="0" fontId="6" fillId="0" borderId="0" xfId="76" applyFont="1" applyAlignment="1">
      <alignment horizontal="center" vertical="center" wrapText="1"/>
      <protection/>
    </xf>
    <xf numFmtId="0" fontId="3" fillId="0" borderId="0" xfId="76" applyFont="1">
      <alignment/>
      <protection/>
    </xf>
    <xf numFmtId="0" fontId="3" fillId="0" borderId="11" xfId="76" applyFont="1" applyBorder="1" applyAlignment="1">
      <alignment horizontal="center" vertical="center" wrapText="1"/>
      <protection/>
    </xf>
    <xf numFmtId="0" fontId="3" fillId="0" borderId="0" xfId="76" applyFont="1" applyAlignment="1">
      <alignment vertical="center"/>
      <protection/>
    </xf>
    <xf numFmtId="0" fontId="3" fillId="0" borderId="0" xfId="76" applyFont="1" applyBorder="1" applyAlignment="1">
      <alignment horizontal="center" vertical="center" wrapText="1"/>
      <protection/>
    </xf>
    <xf numFmtId="0" fontId="6" fillId="0" borderId="11" xfId="76" applyFont="1" applyBorder="1" applyAlignment="1">
      <alignment vertical="center" wrapText="1"/>
      <protection/>
    </xf>
    <xf numFmtId="0" fontId="6" fillId="0" borderId="11" xfId="76" applyFont="1" applyBorder="1" applyAlignment="1">
      <alignment horizontal="center" vertical="center" wrapText="1"/>
      <protection/>
    </xf>
    <xf numFmtId="0" fontId="6" fillId="0" borderId="13" xfId="76" applyFont="1" applyBorder="1" applyAlignment="1">
      <alignment vertical="center" wrapText="1"/>
      <protection/>
    </xf>
    <xf numFmtId="0" fontId="6" fillId="0" borderId="11" xfId="76" applyFont="1" applyBorder="1" applyAlignment="1">
      <alignment vertical="center" wrapText="1"/>
      <protection/>
    </xf>
    <xf numFmtId="0" fontId="6" fillId="0" borderId="11" xfId="76" applyFont="1" applyBorder="1" applyAlignment="1">
      <alignment vertical="top" wrapText="1"/>
      <protection/>
    </xf>
    <xf numFmtId="0" fontId="6" fillId="0" borderId="11" xfId="76" applyFont="1" applyBorder="1" applyAlignment="1">
      <alignment horizontal="left" vertical="center" wrapText="1"/>
      <protection/>
    </xf>
    <xf numFmtId="0" fontId="4" fillId="0" borderId="0" xfId="76" applyFont="1" applyAlignment="1">
      <alignment vertical="top"/>
      <protection/>
    </xf>
    <xf numFmtId="0" fontId="1" fillId="0" borderId="0" xfId="76" applyFont="1" applyAlignment="1">
      <alignment horizontal="left" vertical="center" wrapText="1"/>
      <protection/>
    </xf>
    <xf numFmtId="0" fontId="28" fillId="0" borderId="0" xfId="77" applyFont="1">
      <alignment/>
      <protection/>
    </xf>
    <xf numFmtId="49" fontId="3" fillId="0" borderId="10" xfId="77" applyNumberFormat="1" applyFont="1" applyBorder="1" applyAlignment="1">
      <alignment horizontal="center" vertical="center" wrapText="1"/>
      <protection/>
    </xf>
    <xf numFmtId="0" fontId="3" fillId="0" borderId="0" xfId="77" applyFont="1" applyAlignment="1">
      <alignment vertical="center" wrapText="1"/>
      <protection/>
    </xf>
    <xf numFmtId="0" fontId="3" fillId="0" borderId="0" xfId="77" applyFont="1" applyAlignment="1">
      <alignment horizontal="center" vertical="top" wrapText="1"/>
      <protection/>
    </xf>
    <xf numFmtId="0" fontId="6" fillId="0" borderId="0" xfId="77" applyFont="1" applyAlignment="1">
      <alignment horizontal="center" vertical="center" wrapText="1"/>
      <protection/>
    </xf>
    <xf numFmtId="0" fontId="3" fillId="0" borderId="0" xfId="77" applyFont="1">
      <alignment/>
      <protection/>
    </xf>
    <xf numFmtId="0" fontId="3" fillId="0" borderId="11" xfId="77" applyFont="1" applyBorder="1" applyAlignment="1">
      <alignment horizontal="center" vertical="center" wrapText="1"/>
      <protection/>
    </xf>
    <xf numFmtId="0" fontId="3" fillId="0" borderId="0" xfId="77" applyFont="1" applyAlignment="1">
      <alignment vertical="center"/>
      <protection/>
    </xf>
    <xf numFmtId="0" fontId="3" fillId="0" borderId="0" xfId="77" applyFont="1" applyBorder="1" applyAlignment="1">
      <alignment horizontal="center" vertical="center" wrapText="1"/>
      <protection/>
    </xf>
    <xf numFmtId="0" fontId="6" fillId="0" borderId="11" xfId="77" applyFont="1" applyBorder="1" applyAlignment="1">
      <alignment vertical="center" wrapText="1"/>
      <protection/>
    </xf>
    <xf numFmtId="0" fontId="6" fillId="0" borderId="11" xfId="77" applyFont="1" applyBorder="1" applyAlignment="1">
      <alignment horizontal="center" vertical="center" wrapText="1"/>
      <protection/>
    </xf>
    <xf numFmtId="0" fontId="6" fillId="0" borderId="13" xfId="77" applyFont="1" applyBorder="1" applyAlignment="1">
      <alignment vertical="center" wrapText="1"/>
      <protection/>
    </xf>
    <xf numFmtId="0" fontId="6" fillId="0" borderId="11" xfId="77" applyFont="1" applyBorder="1" applyAlignment="1">
      <alignment vertical="center" wrapText="1"/>
      <protection/>
    </xf>
    <xf numFmtId="0" fontId="6" fillId="0" borderId="11" xfId="77" applyFont="1" applyBorder="1" applyAlignment="1">
      <alignment wrapText="1"/>
      <protection/>
    </xf>
    <xf numFmtId="0" fontId="4" fillId="0" borderId="0" xfId="77" applyFont="1" applyAlignment="1">
      <alignment vertical="top"/>
      <protection/>
    </xf>
    <xf numFmtId="0" fontId="1" fillId="0" borderId="0" xfId="77" applyFont="1" applyAlignment="1">
      <alignment horizontal="left" vertical="center" wrapText="1"/>
      <protection/>
    </xf>
    <xf numFmtId="0" fontId="28" fillId="0" borderId="0" xfId="78" applyFont="1">
      <alignment/>
      <protection/>
    </xf>
    <xf numFmtId="0" fontId="3" fillId="0" borderId="20" xfId="73" applyFont="1" applyBorder="1" applyAlignment="1">
      <alignment horizontal="left" vertical="center" wrapText="1"/>
      <protection/>
    </xf>
    <xf numFmtId="49" fontId="3" fillId="0" borderId="10" xfId="78" applyNumberFormat="1" applyFont="1" applyBorder="1" applyAlignment="1">
      <alignment horizontal="center" vertical="center" wrapText="1"/>
      <protection/>
    </xf>
    <xf numFmtId="0" fontId="3" fillId="0" borderId="0" xfId="78" applyFont="1" applyAlignment="1">
      <alignment vertical="center" wrapText="1"/>
      <protection/>
    </xf>
    <xf numFmtId="0" fontId="3" fillId="0" borderId="0" xfId="78" applyFont="1" applyAlignment="1">
      <alignment horizontal="center" vertical="top" wrapText="1"/>
      <protection/>
    </xf>
    <xf numFmtId="0" fontId="6" fillId="0" borderId="0" xfId="78" applyFont="1" applyAlignment="1">
      <alignment horizontal="center" vertical="center" wrapText="1"/>
      <protection/>
    </xf>
    <xf numFmtId="0" fontId="3" fillId="0" borderId="0" xfId="78" applyFont="1">
      <alignment/>
      <protection/>
    </xf>
    <xf numFmtId="0" fontId="3" fillId="0" borderId="11" xfId="78" applyFont="1" applyBorder="1" applyAlignment="1">
      <alignment horizontal="center" vertical="center" wrapText="1"/>
      <protection/>
    </xf>
    <xf numFmtId="0" fontId="3" fillId="0" borderId="0" xfId="78" applyFont="1" applyAlignment="1">
      <alignment vertical="center"/>
      <protection/>
    </xf>
    <xf numFmtId="0" fontId="3" fillId="0" borderId="0" xfId="78" applyFont="1" applyBorder="1" applyAlignment="1">
      <alignment horizontal="center" vertical="center" wrapText="1"/>
      <protection/>
    </xf>
    <xf numFmtId="0" fontId="6" fillId="0" borderId="11" xfId="78" applyFont="1" applyBorder="1" applyAlignment="1">
      <alignment vertical="center" wrapText="1"/>
      <protection/>
    </xf>
    <xf numFmtId="0" fontId="6" fillId="0" borderId="11" xfId="78" applyFont="1" applyBorder="1" applyAlignment="1">
      <alignment horizontal="center" vertical="center" wrapText="1"/>
      <protection/>
    </xf>
    <xf numFmtId="0" fontId="6" fillId="0" borderId="11" xfId="78" applyFont="1" applyBorder="1" applyAlignment="1">
      <alignment vertical="center" wrapText="1"/>
      <protection/>
    </xf>
    <xf numFmtId="0" fontId="6" fillId="0" borderId="11" xfId="78" applyFont="1" applyBorder="1" applyAlignment="1">
      <alignment wrapText="1"/>
      <protection/>
    </xf>
    <xf numFmtId="0" fontId="4" fillId="0" borderId="0" xfId="78" applyFont="1" applyAlignment="1">
      <alignment vertical="top"/>
      <protection/>
    </xf>
    <xf numFmtId="0" fontId="1" fillId="0" borderId="0" xfId="78" applyFont="1" applyAlignment="1">
      <alignment horizontal="left" vertical="center" wrapText="1"/>
      <protection/>
    </xf>
    <xf numFmtId="0" fontId="28" fillId="0" borderId="0" xfId="79" applyFont="1">
      <alignment/>
      <protection/>
    </xf>
    <xf numFmtId="49" fontId="3" fillId="0" borderId="10" xfId="79" applyNumberFormat="1" applyFont="1" applyBorder="1" applyAlignment="1">
      <alignment horizontal="center" vertical="center" wrapText="1"/>
      <protection/>
    </xf>
    <xf numFmtId="0" fontId="3" fillId="0" borderId="0" xfId="79" applyFont="1" applyAlignment="1">
      <alignment vertical="center" wrapText="1"/>
      <protection/>
    </xf>
    <xf numFmtId="0" fontId="3" fillId="0" borderId="0" xfId="79" applyFont="1" applyAlignment="1">
      <alignment horizontal="center" vertical="top" wrapText="1"/>
      <protection/>
    </xf>
    <xf numFmtId="0" fontId="6" fillId="0" borderId="0" xfId="79" applyFont="1" applyAlignment="1">
      <alignment horizontal="center" vertical="center" wrapText="1"/>
      <protection/>
    </xf>
    <xf numFmtId="0" fontId="3" fillId="0" borderId="0" xfId="79" applyFont="1">
      <alignment/>
      <protection/>
    </xf>
    <xf numFmtId="0" fontId="3" fillId="0" borderId="11" xfId="79" applyFont="1" applyBorder="1" applyAlignment="1">
      <alignment horizontal="center" vertical="center" wrapText="1"/>
      <protection/>
    </xf>
    <xf numFmtId="0" fontId="3" fillId="0" borderId="0" xfId="79" applyFont="1" applyAlignment="1">
      <alignment vertical="center"/>
      <protection/>
    </xf>
    <xf numFmtId="0" fontId="3" fillId="0" borderId="0" xfId="79" applyFont="1" applyBorder="1" applyAlignment="1">
      <alignment horizontal="center" vertical="center" wrapText="1"/>
      <protection/>
    </xf>
    <xf numFmtId="0" fontId="6" fillId="0" borderId="11" xfId="79" applyFont="1" applyBorder="1" applyAlignment="1">
      <alignment vertical="center" wrapText="1"/>
      <protection/>
    </xf>
    <xf numFmtId="0" fontId="6" fillId="0" borderId="11" xfId="79" applyFont="1" applyBorder="1" applyAlignment="1">
      <alignment horizontal="center" vertical="center" wrapText="1"/>
      <protection/>
    </xf>
    <xf numFmtId="0" fontId="6" fillId="0" borderId="11" xfId="79" applyFont="1" applyBorder="1" applyAlignment="1">
      <alignment vertical="center" wrapText="1"/>
      <protection/>
    </xf>
    <xf numFmtId="0" fontId="6" fillId="0" borderId="11" xfId="79" applyFont="1" applyBorder="1" applyAlignment="1">
      <alignment wrapText="1"/>
      <protection/>
    </xf>
    <xf numFmtId="0" fontId="4" fillId="0" borderId="0" xfId="79" applyFont="1" applyAlignment="1">
      <alignment vertical="top"/>
      <protection/>
    </xf>
    <xf numFmtId="0" fontId="1" fillId="0" borderId="0" xfId="79" applyFont="1" applyAlignment="1">
      <alignment horizontal="left" vertical="center" wrapText="1"/>
      <protection/>
    </xf>
    <xf numFmtId="0" fontId="28" fillId="0" borderId="0" xfId="71" applyFont="1">
      <alignment/>
      <protection/>
    </xf>
    <xf numFmtId="49" fontId="3" fillId="0" borderId="10" xfId="71" applyNumberFormat="1" applyFont="1" applyBorder="1" applyAlignment="1">
      <alignment horizontal="center" vertical="center" wrapText="1"/>
      <protection/>
    </xf>
    <xf numFmtId="0" fontId="3" fillId="0" borderId="0" xfId="71" applyFont="1" applyAlignment="1">
      <alignment vertical="center" wrapText="1"/>
      <protection/>
    </xf>
    <xf numFmtId="0" fontId="3" fillId="0" borderId="0" xfId="71" applyFont="1" applyAlignment="1">
      <alignment horizontal="center" vertical="top" wrapText="1"/>
      <protection/>
    </xf>
    <xf numFmtId="0" fontId="6" fillId="0" borderId="0" xfId="71" applyFont="1" applyAlignment="1">
      <alignment horizontal="center" vertical="center" wrapText="1"/>
      <protection/>
    </xf>
    <xf numFmtId="0" fontId="3" fillId="0" borderId="0" xfId="71" applyFont="1">
      <alignment/>
      <protection/>
    </xf>
    <xf numFmtId="0" fontId="3" fillId="0" borderId="11" xfId="71" applyFont="1" applyBorder="1" applyAlignment="1">
      <alignment horizontal="center" vertical="center" wrapText="1"/>
      <protection/>
    </xf>
    <xf numFmtId="0" fontId="3" fillId="0" borderId="0" xfId="71" applyFont="1" applyAlignment="1">
      <alignment vertical="center"/>
      <protection/>
    </xf>
    <xf numFmtId="0" fontId="3" fillId="0" borderId="0" xfId="71" applyFont="1" applyBorder="1" applyAlignment="1">
      <alignment horizontal="center" vertical="center" wrapText="1"/>
      <protection/>
    </xf>
    <xf numFmtId="0" fontId="6" fillId="0" borderId="11" xfId="71" applyFont="1" applyBorder="1" applyAlignment="1">
      <alignment wrapText="1"/>
      <protection/>
    </xf>
    <xf numFmtId="0" fontId="6" fillId="0" borderId="11" xfId="71" applyFont="1" applyBorder="1" applyAlignment="1">
      <alignment vertical="center" wrapText="1"/>
      <protection/>
    </xf>
    <xf numFmtId="0" fontId="6" fillId="0" borderId="11" xfId="71" applyFont="1" applyBorder="1" applyAlignment="1">
      <alignment horizontal="center" vertical="center" wrapText="1"/>
      <protection/>
    </xf>
    <xf numFmtId="0" fontId="6" fillId="0" borderId="13" xfId="71" applyFont="1" applyBorder="1" applyAlignment="1">
      <alignment vertical="center" wrapText="1"/>
      <protection/>
    </xf>
    <xf numFmtId="0" fontId="6" fillId="0" borderId="13" xfId="71" applyFont="1" applyBorder="1" applyAlignment="1">
      <alignment wrapText="1"/>
      <protection/>
    </xf>
    <xf numFmtId="0" fontId="6" fillId="0" borderId="11" xfId="71" applyFont="1" applyBorder="1" applyAlignment="1">
      <alignment vertical="center" wrapText="1"/>
      <protection/>
    </xf>
    <xf numFmtId="0" fontId="4" fillId="0" borderId="0" xfId="71" applyFont="1" applyAlignment="1">
      <alignment vertical="top"/>
      <protection/>
    </xf>
    <xf numFmtId="0" fontId="1" fillId="0" borderId="0" xfId="71" applyFont="1" applyAlignment="1">
      <alignment horizontal="left" vertical="center" wrapText="1"/>
      <protection/>
    </xf>
    <xf numFmtId="0" fontId="28" fillId="0" borderId="0" xfId="72" applyFont="1">
      <alignment/>
      <protection/>
    </xf>
    <xf numFmtId="49" fontId="3" fillId="0" borderId="10" xfId="72" applyNumberFormat="1" applyFont="1" applyBorder="1" applyAlignment="1">
      <alignment horizontal="center" vertical="center" wrapText="1"/>
      <protection/>
    </xf>
    <xf numFmtId="0" fontId="3" fillId="0" borderId="0" xfId="72" applyFont="1" applyAlignment="1">
      <alignment vertical="center" wrapText="1"/>
      <protection/>
    </xf>
    <xf numFmtId="0" fontId="3" fillId="0" borderId="0" xfId="72" applyFont="1" applyAlignment="1">
      <alignment horizontal="center" vertical="top" wrapText="1"/>
      <protection/>
    </xf>
    <xf numFmtId="0" fontId="6" fillId="0" borderId="0" xfId="72" applyFont="1" applyAlignment="1">
      <alignment horizontal="center" vertical="center" wrapText="1"/>
      <protection/>
    </xf>
    <xf numFmtId="0" fontId="3" fillId="0" borderId="0" xfId="72" applyFont="1">
      <alignment/>
      <protection/>
    </xf>
    <xf numFmtId="0" fontId="3" fillId="0" borderId="11" xfId="72" applyFont="1" applyBorder="1" applyAlignment="1">
      <alignment horizontal="center" vertical="center" wrapText="1"/>
      <protection/>
    </xf>
    <xf numFmtId="0" fontId="3" fillId="0" borderId="0" xfId="72" applyFont="1" applyAlignment="1">
      <alignment vertical="center"/>
      <protection/>
    </xf>
    <xf numFmtId="0" fontId="3" fillId="0" borderId="0" xfId="72" applyFont="1" applyBorder="1" applyAlignment="1">
      <alignment horizontal="center" vertical="center" wrapText="1"/>
      <protection/>
    </xf>
    <xf numFmtId="0" fontId="6" fillId="0" borderId="11" xfId="72" applyFont="1" applyBorder="1" applyAlignment="1">
      <alignment wrapText="1"/>
      <protection/>
    </xf>
    <xf numFmtId="0" fontId="6" fillId="0" borderId="11" xfId="72" applyFont="1" applyBorder="1" applyAlignment="1">
      <alignment vertical="center" wrapText="1"/>
      <protection/>
    </xf>
    <xf numFmtId="0" fontId="6" fillId="0" borderId="11" xfId="72" applyFont="1" applyBorder="1" applyAlignment="1">
      <alignment horizontal="center" vertical="center" wrapText="1"/>
      <protection/>
    </xf>
    <xf numFmtId="0" fontId="6" fillId="0" borderId="11" xfId="72" applyNumberFormat="1" applyFont="1" applyBorder="1" applyAlignment="1">
      <alignment wrapText="1"/>
      <protection/>
    </xf>
    <xf numFmtId="0" fontId="3" fillId="0" borderId="0" xfId="72" applyFont="1" applyAlignment="1">
      <alignment horizontal="left"/>
      <protection/>
    </xf>
    <xf numFmtId="0" fontId="4" fillId="0" borderId="0" xfId="72" applyFont="1" applyAlignment="1">
      <alignment vertical="top"/>
      <protection/>
    </xf>
    <xf numFmtId="0" fontId="1" fillId="0" borderId="0" xfId="72" applyFont="1" applyAlignment="1">
      <alignment horizontal="left" vertical="center" wrapText="1"/>
      <protection/>
    </xf>
    <xf numFmtId="0" fontId="28" fillId="0" borderId="0" xfId="70" applyFont="1">
      <alignment/>
      <protection/>
    </xf>
    <xf numFmtId="49" fontId="3" fillId="0" borderId="10" xfId="70" applyNumberFormat="1" applyFont="1" applyBorder="1" applyAlignment="1">
      <alignment horizontal="center" vertical="center" wrapText="1"/>
      <protection/>
    </xf>
    <xf numFmtId="0" fontId="3" fillId="0" borderId="0" xfId="70" applyFont="1" applyAlignment="1">
      <alignment vertical="center" wrapText="1"/>
      <protection/>
    </xf>
    <xf numFmtId="0" fontId="3" fillId="0" borderId="0" xfId="70" applyFont="1" applyAlignment="1">
      <alignment horizontal="center" vertical="top" wrapText="1"/>
      <protection/>
    </xf>
    <xf numFmtId="0" fontId="6" fillId="0" borderId="0" xfId="70" applyFont="1" applyAlignment="1">
      <alignment horizontal="center" vertical="center" wrapText="1"/>
      <protection/>
    </xf>
    <xf numFmtId="0" fontId="3" fillId="0" borderId="0" xfId="70" applyFont="1">
      <alignment/>
      <protection/>
    </xf>
    <xf numFmtId="0" fontId="3" fillId="0" borderId="11" xfId="70" applyFont="1" applyBorder="1" applyAlignment="1">
      <alignment horizontal="center" vertical="center" wrapText="1"/>
      <protection/>
    </xf>
    <xf numFmtId="0" fontId="3" fillId="0" borderId="0" xfId="70" applyFont="1" applyAlignment="1">
      <alignment vertical="center"/>
      <protection/>
    </xf>
    <xf numFmtId="0" fontId="3" fillId="0" borderId="0" xfId="70" applyFont="1" applyBorder="1" applyAlignment="1">
      <alignment horizontal="center" vertical="center" wrapText="1"/>
      <protection/>
    </xf>
    <xf numFmtId="0" fontId="6" fillId="0" borderId="11" xfId="70" applyFont="1" applyBorder="1" applyAlignment="1">
      <alignment wrapText="1"/>
      <protection/>
    </xf>
    <xf numFmtId="0" fontId="6" fillId="0" borderId="11" xfId="70" applyFont="1" applyBorder="1" applyAlignment="1">
      <alignment vertical="center" wrapText="1"/>
      <protection/>
    </xf>
    <xf numFmtId="0" fontId="6" fillId="0" borderId="11" xfId="70" applyFont="1" applyBorder="1" applyAlignment="1">
      <alignment horizontal="center" vertical="center" wrapText="1"/>
      <protection/>
    </xf>
    <xf numFmtId="0" fontId="6" fillId="0" borderId="0" xfId="70" applyFont="1" applyAlignment="1">
      <alignment wrapText="1"/>
      <protection/>
    </xf>
    <xf numFmtId="0" fontId="6" fillId="0" borderId="13" xfId="70" applyFont="1" applyBorder="1" applyAlignment="1">
      <alignment vertical="center" wrapText="1"/>
      <protection/>
    </xf>
    <xf numFmtId="0" fontId="4" fillId="0" borderId="0" xfId="70" applyFont="1" applyAlignment="1">
      <alignment vertical="top"/>
      <protection/>
    </xf>
    <xf numFmtId="0" fontId="1" fillId="0" borderId="0" xfId="70" applyFont="1" applyAlignment="1">
      <alignment horizontal="left" vertical="center" wrapText="1"/>
      <protection/>
    </xf>
    <xf numFmtId="0" fontId="28" fillId="0" borderId="0" xfId="55" applyFont="1">
      <alignment/>
      <protection/>
    </xf>
    <xf numFmtId="49" fontId="3" fillId="0" borderId="10" xfId="55" applyNumberFormat="1" applyFont="1" applyBorder="1" applyAlignment="1">
      <alignment horizontal="center" vertical="center" wrapText="1"/>
      <protection/>
    </xf>
    <xf numFmtId="0" fontId="3" fillId="0" borderId="0" xfId="55" applyFont="1" applyAlignment="1">
      <alignment vertical="center" wrapText="1"/>
      <protection/>
    </xf>
    <xf numFmtId="0" fontId="28" fillId="0" borderId="10" xfId="73" applyFont="1" applyBorder="1">
      <alignment/>
      <protection/>
    </xf>
    <xf numFmtId="0" fontId="3" fillId="0" borderId="0" xfId="73" applyFont="1" applyAlignment="1">
      <alignment horizontal="center" vertical="top" wrapText="1"/>
      <protection/>
    </xf>
    <xf numFmtId="0" fontId="3" fillId="0" borderId="14" xfId="73" applyFont="1" applyBorder="1" applyAlignment="1">
      <alignment horizontal="left" vertical="center" wrapText="1"/>
      <protection/>
    </xf>
    <xf numFmtId="0" fontId="3" fillId="0" borderId="0" xfId="55" applyFont="1" applyAlignment="1">
      <alignment horizontal="center" vertical="top" wrapText="1"/>
      <protection/>
    </xf>
    <xf numFmtId="0" fontId="3" fillId="0" borderId="10" xfId="55" applyFont="1" applyBorder="1" applyAlignment="1">
      <alignment horizontal="center" vertical="center" wrapText="1"/>
      <protection/>
    </xf>
    <xf numFmtId="0" fontId="4" fillId="0" borderId="0" xfId="55" applyFont="1" applyAlignment="1">
      <alignment horizontal="center" vertical="center" wrapText="1"/>
      <protection/>
    </xf>
    <xf numFmtId="0" fontId="3" fillId="0" borderId="0" xfId="55" applyFont="1">
      <alignment/>
      <protection/>
    </xf>
    <xf numFmtId="0" fontId="3" fillId="0" borderId="11" xfId="55" applyFont="1" applyBorder="1" applyAlignment="1">
      <alignment horizontal="center" vertical="center" wrapText="1"/>
      <protection/>
    </xf>
    <xf numFmtId="0" fontId="3" fillId="0" borderId="0" xfId="55" applyFont="1" applyAlignment="1">
      <alignment vertical="center"/>
      <protection/>
    </xf>
    <xf numFmtId="0" fontId="3" fillId="0" borderId="0" xfId="55" applyFont="1" applyBorder="1" applyAlignment="1">
      <alignment horizontal="center" vertical="center" wrapText="1"/>
      <protection/>
    </xf>
    <xf numFmtId="0" fontId="4" fillId="0" borderId="0" xfId="55" applyFont="1" applyAlignment="1">
      <alignment vertical="top"/>
      <protection/>
    </xf>
    <xf numFmtId="0" fontId="1" fillId="0" borderId="0" xfId="55" applyFont="1" applyAlignment="1">
      <alignment horizontal="left" vertical="center" wrapText="1"/>
      <protection/>
    </xf>
    <xf numFmtId="0" fontId="28" fillId="0" borderId="0" xfId="56" applyFont="1">
      <alignment/>
      <protection/>
    </xf>
    <xf numFmtId="49" fontId="3" fillId="0" borderId="10" xfId="56" applyNumberFormat="1" applyFont="1" applyBorder="1" applyAlignment="1">
      <alignment horizontal="center" vertical="center" wrapText="1"/>
      <protection/>
    </xf>
    <xf numFmtId="0" fontId="3" fillId="0" borderId="0" xfId="56" applyFont="1" applyAlignment="1">
      <alignment vertical="center" wrapText="1"/>
      <protection/>
    </xf>
    <xf numFmtId="0" fontId="3" fillId="0" borderId="0" xfId="56" applyFont="1" applyAlignment="1">
      <alignment horizontal="center" vertical="top" wrapText="1"/>
      <protection/>
    </xf>
    <xf numFmtId="0" fontId="3" fillId="0" borderId="10" xfId="56" applyFont="1" applyBorder="1" applyAlignment="1">
      <alignment horizontal="center" vertical="center" wrapText="1"/>
      <protection/>
    </xf>
    <xf numFmtId="0" fontId="31" fillId="0" borderId="0" xfId="56" applyFont="1" applyAlignment="1">
      <alignment horizontal="center" vertical="center" wrapText="1"/>
      <protection/>
    </xf>
    <xf numFmtId="0" fontId="4" fillId="0" borderId="0" xfId="56" applyFont="1" applyAlignment="1">
      <alignment horizontal="center" vertical="center" wrapText="1"/>
      <protection/>
    </xf>
    <xf numFmtId="0" fontId="3" fillId="0" borderId="0" xfId="56" applyFont="1">
      <alignment/>
      <protection/>
    </xf>
    <xf numFmtId="0" fontId="3" fillId="0" borderId="11" xfId="56" applyFont="1" applyBorder="1" applyAlignment="1">
      <alignment horizontal="center" vertical="center" wrapText="1"/>
      <protection/>
    </xf>
    <xf numFmtId="0" fontId="3" fillId="0" borderId="0" xfId="56" applyFont="1" applyAlignment="1">
      <alignment vertical="center"/>
      <protection/>
    </xf>
    <xf numFmtId="0" fontId="3" fillId="0" borderId="0" xfId="56" applyFont="1" applyBorder="1" applyAlignment="1">
      <alignment horizontal="center" vertical="center" wrapText="1"/>
      <protection/>
    </xf>
    <xf numFmtId="2" fontId="3" fillId="0" borderId="11" xfId="56" applyNumberFormat="1" applyFont="1" applyBorder="1" applyAlignment="1">
      <alignment horizontal="center" vertical="center" wrapText="1"/>
      <protection/>
    </xf>
    <xf numFmtId="4" fontId="3" fillId="0" borderId="11" xfId="56" applyNumberFormat="1" applyFont="1" applyBorder="1" applyAlignment="1">
      <alignment horizontal="center" vertical="center" wrapText="1"/>
      <protection/>
    </xf>
    <xf numFmtId="0" fontId="4" fillId="0" borderId="0" xfId="56" applyFont="1" applyAlignment="1">
      <alignment vertical="top"/>
      <protection/>
    </xf>
    <xf numFmtId="0" fontId="1" fillId="0" borderId="0" xfId="56" applyFont="1" applyAlignment="1">
      <alignment horizontal="left" vertical="center" wrapText="1"/>
      <protection/>
    </xf>
    <xf numFmtId="0" fontId="28" fillId="0" borderId="0" xfId="57" applyFont="1">
      <alignment/>
      <protection/>
    </xf>
    <xf numFmtId="49" fontId="3" fillId="0" borderId="10" xfId="57" applyNumberFormat="1" applyFont="1" applyBorder="1" applyAlignment="1">
      <alignment horizontal="center" vertical="center" wrapText="1"/>
      <protection/>
    </xf>
    <xf numFmtId="0" fontId="3" fillId="0" borderId="0" xfId="57" applyFont="1" applyAlignment="1">
      <alignment vertical="center" wrapText="1"/>
      <protection/>
    </xf>
    <xf numFmtId="0" fontId="3" fillId="0" borderId="0" xfId="57" applyFont="1" applyAlignment="1">
      <alignment horizontal="center" vertical="top" wrapText="1"/>
      <protection/>
    </xf>
    <xf numFmtId="0" fontId="3" fillId="0" borderId="0" xfId="73" applyFont="1" applyBorder="1" applyAlignment="1">
      <alignment horizontal="center" vertical="center" wrapText="1"/>
      <protection/>
    </xf>
    <xf numFmtId="0" fontId="3" fillId="0" borderId="10" xfId="57" applyFont="1" applyBorder="1" applyAlignment="1">
      <alignment horizontal="center" vertical="center" wrapText="1"/>
      <protection/>
    </xf>
    <xf numFmtId="0" fontId="4" fillId="0" borderId="0" xfId="57" applyFont="1" applyAlignment="1">
      <alignment horizontal="center" vertical="center" wrapText="1"/>
      <protection/>
    </xf>
    <xf numFmtId="0" fontId="3" fillId="0" borderId="0" xfId="57" applyFont="1">
      <alignment/>
      <protection/>
    </xf>
    <xf numFmtId="0" fontId="3" fillId="0" borderId="11" xfId="57" applyFont="1" applyBorder="1" applyAlignment="1">
      <alignment horizontal="center" vertical="center" wrapText="1"/>
      <protection/>
    </xf>
    <xf numFmtId="0" fontId="3" fillId="0" borderId="0" xfId="57" applyFont="1" applyAlignment="1">
      <alignment vertical="center"/>
      <protection/>
    </xf>
    <xf numFmtId="0" fontId="3" fillId="0" borderId="0" xfId="57" applyFont="1" applyBorder="1" applyAlignment="1">
      <alignment horizontal="center" vertical="center" wrapText="1"/>
      <protection/>
    </xf>
    <xf numFmtId="2" fontId="3" fillId="0" borderId="11" xfId="57" applyNumberFormat="1" applyFont="1" applyBorder="1" applyAlignment="1">
      <alignment horizontal="center" vertical="center" wrapText="1"/>
      <protection/>
    </xf>
    <xf numFmtId="0" fontId="4" fillId="0" borderId="0" xfId="57" applyFont="1" applyAlignment="1">
      <alignment vertical="top"/>
      <protection/>
    </xf>
    <xf numFmtId="0" fontId="1" fillId="0" borderId="0" xfId="57" applyFont="1" applyAlignment="1">
      <alignment horizontal="left" vertical="center" wrapText="1"/>
      <protection/>
    </xf>
    <xf numFmtId="0" fontId="28" fillId="0" borderId="0" xfId="58" applyFont="1">
      <alignment/>
      <protection/>
    </xf>
    <xf numFmtId="49" fontId="3" fillId="0" borderId="10" xfId="58" applyNumberFormat="1" applyFont="1" applyBorder="1" applyAlignment="1">
      <alignment horizontal="center" vertical="center" wrapText="1"/>
      <protection/>
    </xf>
    <xf numFmtId="0" fontId="3" fillId="0" borderId="0" xfId="58" applyFont="1" applyAlignment="1">
      <alignment vertical="center" wrapText="1"/>
      <protection/>
    </xf>
    <xf numFmtId="0" fontId="3" fillId="0" borderId="0" xfId="58" applyFont="1" applyAlignment="1">
      <alignment horizontal="center" vertical="top" wrapText="1"/>
      <protection/>
    </xf>
    <xf numFmtId="0" fontId="3" fillId="0" borderId="10" xfId="58" applyFont="1" applyBorder="1" applyAlignment="1">
      <alignment horizontal="center" vertical="center" wrapText="1"/>
      <protection/>
    </xf>
    <xf numFmtId="0" fontId="31" fillId="0" borderId="0" xfId="58" applyFont="1" applyAlignment="1">
      <alignment horizontal="center" vertical="center" wrapText="1"/>
      <protection/>
    </xf>
    <xf numFmtId="0" fontId="4" fillId="0" borderId="0" xfId="58" applyFont="1" applyAlignment="1">
      <alignment horizontal="center" vertical="center" wrapText="1"/>
      <protection/>
    </xf>
    <xf numFmtId="0" fontId="3" fillId="0" borderId="0" xfId="58" applyFont="1">
      <alignment/>
      <protection/>
    </xf>
    <xf numFmtId="0" fontId="3" fillId="0" borderId="11" xfId="58" applyFont="1" applyBorder="1" applyAlignment="1">
      <alignment horizontal="center" vertical="center" wrapText="1"/>
      <protection/>
    </xf>
    <xf numFmtId="0" fontId="3" fillId="0" borderId="0" xfId="58" applyFont="1" applyAlignment="1">
      <alignment vertical="center"/>
      <protection/>
    </xf>
    <xf numFmtId="0" fontId="3" fillId="0" borderId="0" xfId="58" applyFont="1" applyBorder="1" applyAlignment="1">
      <alignment horizontal="center" vertical="center" wrapText="1"/>
      <protection/>
    </xf>
    <xf numFmtId="2" fontId="3" fillId="0" borderId="11" xfId="58" applyNumberFormat="1" applyFont="1" applyBorder="1" applyAlignment="1">
      <alignment horizontal="center" vertical="center" wrapText="1"/>
      <protection/>
    </xf>
    <xf numFmtId="0" fontId="4" fillId="0" borderId="0" xfId="58" applyFont="1" applyAlignment="1">
      <alignment vertical="top"/>
      <protection/>
    </xf>
    <xf numFmtId="0" fontId="1" fillId="0" borderId="0" xfId="58" applyFont="1" applyAlignment="1">
      <alignment horizontal="left" vertical="center" wrapText="1"/>
      <protection/>
    </xf>
    <xf numFmtId="0" fontId="28" fillId="0" borderId="0" xfId="59" applyFont="1">
      <alignment/>
      <protection/>
    </xf>
    <xf numFmtId="49" fontId="3" fillId="0" borderId="10" xfId="59" applyNumberFormat="1" applyFont="1" applyBorder="1" applyAlignment="1">
      <alignment horizontal="center" vertical="center" wrapText="1"/>
      <protection/>
    </xf>
    <xf numFmtId="0" fontId="3" fillId="0" borderId="0" xfId="59" applyFont="1" applyAlignment="1">
      <alignment vertical="center" wrapText="1"/>
      <protection/>
    </xf>
    <xf numFmtId="0" fontId="3" fillId="0" borderId="0" xfId="59" applyFont="1" applyAlignment="1">
      <alignment horizontal="center" vertical="top" wrapText="1"/>
      <protection/>
    </xf>
    <xf numFmtId="0" fontId="3" fillId="0" borderId="10" xfId="59" applyFont="1" applyBorder="1" applyAlignment="1">
      <alignment horizontal="center" vertical="center" wrapText="1"/>
      <protection/>
    </xf>
    <xf numFmtId="0" fontId="4" fillId="0" borderId="0" xfId="59" applyFont="1" applyAlignment="1">
      <alignment horizontal="center" vertical="center" wrapText="1"/>
      <protection/>
    </xf>
    <xf numFmtId="0" fontId="6" fillId="0" borderId="15" xfId="73" applyFont="1" applyBorder="1" applyAlignment="1">
      <alignment horizontal="left" vertical="center" wrapText="1"/>
      <protection/>
    </xf>
    <xf numFmtId="0" fontId="3" fillId="0" borderId="0" xfId="73" applyFont="1" applyAlignment="1">
      <alignment horizontal="center" vertical="center" wrapText="1"/>
      <protection/>
    </xf>
    <xf numFmtId="0" fontId="3" fillId="0" borderId="0" xfId="59" applyFont="1">
      <alignment/>
      <protection/>
    </xf>
    <xf numFmtId="0" fontId="3" fillId="0" borderId="11" xfId="59" applyFont="1" applyBorder="1" applyAlignment="1">
      <alignment horizontal="center" vertical="center" wrapText="1"/>
      <protection/>
    </xf>
    <xf numFmtId="0" fontId="3" fillId="0" borderId="0" xfId="59" applyFont="1" applyAlignment="1">
      <alignment vertical="center"/>
      <protection/>
    </xf>
    <xf numFmtId="0" fontId="3" fillId="0" borderId="0" xfId="59" applyFont="1" applyBorder="1" applyAlignment="1">
      <alignment horizontal="center" vertical="center" wrapText="1"/>
      <protection/>
    </xf>
    <xf numFmtId="0" fontId="4" fillId="0" borderId="0" xfId="59" applyFont="1" applyAlignment="1">
      <alignment vertical="top"/>
      <protection/>
    </xf>
    <xf numFmtId="0" fontId="1" fillId="0" borderId="0" xfId="59" applyFont="1" applyAlignment="1">
      <alignment horizontal="left" vertical="center" wrapText="1"/>
      <protection/>
    </xf>
    <xf numFmtId="0" fontId="28" fillId="0" borderId="0" xfId="60" applyFont="1">
      <alignment/>
      <protection/>
    </xf>
    <xf numFmtId="49" fontId="3" fillId="0" borderId="10" xfId="60" applyNumberFormat="1" applyFont="1" applyBorder="1" applyAlignment="1">
      <alignment horizontal="center" vertical="center" wrapText="1"/>
      <protection/>
    </xf>
    <xf numFmtId="0" fontId="3" fillId="0" borderId="0" xfId="60" applyFont="1" applyAlignment="1">
      <alignment vertical="center" wrapText="1"/>
      <protection/>
    </xf>
    <xf numFmtId="0" fontId="3" fillId="0" borderId="0" xfId="60" applyFont="1" applyAlignment="1">
      <alignment horizontal="center" vertical="top" wrapText="1"/>
      <protection/>
    </xf>
    <xf numFmtId="0" fontId="3" fillId="0" borderId="10" xfId="60" applyFont="1" applyBorder="1" applyAlignment="1">
      <alignment horizontal="center" vertical="center" wrapText="1"/>
      <protection/>
    </xf>
    <xf numFmtId="0" fontId="4" fillId="0" borderId="0" xfId="60" applyFont="1" applyAlignment="1">
      <alignment horizontal="center" vertical="center" wrapText="1"/>
      <protection/>
    </xf>
    <xf numFmtId="0" fontId="3" fillId="0" borderId="0" xfId="60" applyFont="1">
      <alignment/>
      <protection/>
    </xf>
    <xf numFmtId="0" fontId="3" fillId="0" borderId="11" xfId="60" applyFont="1" applyBorder="1" applyAlignment="1">
      <alignment horizontal="center" vertical="center" wrapText="1"/>
      <protection/>
    </xf>
    <xf numFmtId="0" fontId="3" fillId="0" borderId="0" xfId="60" applyFont="1" applyAlignment="1">
      <alignment vertical="center"/>
      <protection/>
    </xf>
    <xf numFmtId="0" fontId="3" fillId="0" borderId="0" xfId="60" applyFont="1" applyBorder="1" applyAlignment="1">
      <alignment horizontal="center" vertical="center" wrapText="1"/>
      <protection/>
    </xf>
    <xf numFmtId="0" fontId="4" fillId="0" borderId="0" xfId="60" applyFont="1" applyAlignment="1">
      <alignment vertical="top"/>
      <protection/>
    </xf>
    <xf numFmtId="0" fontId="1" fillId="0" borderId="0" xfId="60" applyFont="1" applyAlignment="1">
      <alignment horizontal="left" vertical="center" wrapText="1"/>
      <protection/>
    </xf>
    <xf numFmtId="0" fontId="28" fillId="0" borderId="0" xfId="61" applyFont="1">
      <alignment/>
      <protection/>
    </xf>
    <xf numFmtId="49" fontId="3" fillId="0" borderId="10" xfId="61" applyNumberFormat="1" applyFont="1" applyBorder="1" applyAlignment="1">
      <alignment horizontal="center" vertical="center" wrapText="1"/>
      <protection/>
    </xf>
    <xf numFmtId="0" fontId="3" fillId="0" borderId="0" xfId="61" applyFont="1" applyAlignment="1">
      <alignment vertical="center" wrapText="1"/>
      <protection/>
    </xf>
    <xf numFmtId="0" fontId="3" fillId="0" borderId="0" xfId="61" applyFont="1" applyAlignment="1">
      <alignment horizontal="center" vertical="top" wrapText="1"/>
      <protection/>
    </xf>
    <xf numFmtId="0" fontId="31" fillId="0" borderId="0" xfId="61" applyFont="1" applyAlignment="1">
      <alignment horizontal="center" vertical="center" wrapText="1"/>
      <protection/>
    </xf>
    <xf numFmtId="0" fontId="4" fillId="0" borderId="0" xfId="61" applyFont="1" applyAlignment="1">
      <alignment horizontal="center" vertical="center" wrapText="1"/>
      <protection/>
    </xf>
    <xf numFmtId="0" fontId="3" fillId="0" borderId="0" xfId="61" applyFont="1">
      <alignment/>
      <protection/>
    </xf>
    <xf numFmtId="0" fontId="3" fillId="0" borderId="11" xfId="61" applyFont="1" applyBorder="1" applyAlignment="1">
      <alignment horizontal="center" vertical="center" wrapText="1"/>
      <protection/>
    </xf>
    <xf numFmtId="0" fontId="3" fillId="0" borderId="0" xfId="61" applyFont="1" applyAlignment="1">
      <alignment vertical="center"/>
      <protection/>
    </xf>
    <xf numFmtId="0" fontId="3" fillId="0" borderId="0" xfId="61" applyFont="1" applyBorder="1" applyAlignment="1">
      <alignment horizontal="center" vertical="center" wrapText="1"/>
      <protection/>
    </xf>
    <xf numFmtId="0" fontId="3" fillId="0" borderId="11" xfId="61" applyFont="1" applyBorder="1" applyAlignment="1">
      <alignment horizontal="left" vertical="center" wrapText="1"/>
      <protection/>
    </xf>
    <xf numFmtId="0" fontId="4" fillId="0" borderId="0" xfId="61" applyFont="1" applyAlignment="1">
      <alignment vertical="top"/>
      <protection/>
    </xf>
    <xf numFmtId="0" fontId="1" fillId="0" borderId="0" xfId="61" applyFont="1" applyAlignment="1">
      <alignment horizontal="left" vertical="center" wrapText="1"/>
      <protection/>
    </xf>
    <xf numFmtId="0" fontId="28" fillId="0" borderId="0" xfId="62" applyFont="1">
      <alignment/>
      <protection/>
    </xf>
    <xf numFmtId="49" fontId="3" fillId="0" borderId="10" xfId="62" applyNumberFormat="1" applyFont="1" applyBorder="1" applyAlignment="1">
      <alignment horizontal="center" vertical="center" wrapText="1"/>
      <protection/>
    </xf>
    <xf numFmtId="0" fontId="3" fillId="0" borderId="0" xfId="62" applyFont="1" applyAlignment="1">
      <alignment vertical="center" wrapText="1"/>
      <protection/>
    </xf>
    <xf numFmtId="0" fontId="3" fillId="0" borderId="0" xfId="62" applyFont="1" applyAlignment="1">
      <alignment horizontal="center" vertical="top" wrapText="1"/>
      <protection/>
    </xf>
    <xf numFmtId="0" fontId="3" fillId="0" borderId="10" xfId="62" applyFont="1" applyBorder="1" applyAlignment="1">
      <alignment horizontal="center" vertical="center" wrapText="1"/>
      <protection/>
    </xf>
    <xf numFmtId="0" fontId="4" fillId="0" borderId="0" xfId="62" applyFont="1" applyAlignment="1">
      <alignment horizontal="center" vertical="center" wrapText="1"/>
      <protection/>
    </xf>
    <xf numFmtId="0" fontId="3" fillId="0" borderId="0" xfId="62" applyFont="1">
      <alignment/>
      <protection/>
    </xf>
    <xf numFmtId="0" fontId="3" fillId="0" borderId="11" xfId="62" applyFont="1" applyBorder="1" applyAlignment="1">
      <alignment horizontal="center" vertical="center" wrapText="1"/>
      <protection/>
    </xf>
    <xf numFmtId="0" fontId="3" fillId="0" borderId="0" xfId="62" applyFont="1" applyAlignment="1">
      <alignment vertical="center"/>
      <protection/>
    </xf>
    <xf numFmtId="0" fontId="3" fillId="0" borderId="0" xfId="62" applyFont="1" applyBorder="1" applyAlignment="1">
      <alignment horizontal="center" vertical="center" wrapText="1"/>
      <protection/>
    </xf>
    <xf numFmtId="0" fontId="3" fillId="0" borderId="11" xfId="62" applyFont="1" applyBorder="1" applyAlignment="1">
      <alignment horizontal="left" vertical="center" wrapText="1"/>
      <protection/>
    </xf>
    <xf numFmtId="0" fontId="4" fillId="0" borderId="0" xfId="62" applyFont="1" applyAlignment="1">
      <alignment vertical="top"/>
      <protection/>
    </xf>
    <xf numFmtId="0" fontId="1" fillId="0" borderId="0" xfId="62" applyFont="1" applyAlignment="1">
      <alignment horizontal="left" vertical="center" wrapText="1"/>
      <protection/>
    </xf>
    <xf numFmtId="0" fontId="28" fillId="0" borderId="0" xfId="63" applyFont="1">
      <alignment/>
      <protection/>
    </xf>
    <xf numFmtId="49" fontId="3" fillId="0" borderId="10" xfId="63" applyNumberFormat="1" applyFont="1" applyBorder="1" applyAlignment="1">
      <alignment horizontal="center" vertical="center" wrapText="1"/>
      <protection/>
    </xf>
    <xf numFmtId="0" fontId="3" fillId="0" borderId="0" xfId="63" applyFont="1" applyAlignment="1">
      <alignment vertical="center" wrapText="1"/>
      <protection/>
    </xf>
    <xf numFmtId="0" fontId="3" fillId="0" borderId="0" xfId="63" applyFont="1" applyAlignment="1">
      <alignment horizontal="center" vertical="top" wrapText="1"/>
      <protection/>
    </xf>
    <xf numFmtId="0" fontId="4" fillId="0" borderId="0" xfId="63" applyFont="1" applyAlignment="1">
      <alignment horizontal="center" vertical="center" wrapText="1"/>
      <protection/>
    </xf>
    <xf numFmtId="0" fontId="3" fillId="0" borderId="0" xfId="63" applyFont="1">
      <alignment/>
      <protection/>
    </xf>
    <xf numFmtId="0" fontId="3" fillId="0" borderId="11" xfId="63" applyFont="1" applyBorder="1" applyAlignment="1">
      <alignment horizontal="center" vertical="center" wrapText="1"/>
      <protection/>
    </xf>
    <xf numFmtId="0" fontId="3" fillId="0" borderId="0" xfId="63" applyFont="1" applyAlignment="1">
      <alignment vertical="center"/>
      <protection/>
    </xf>
    <xf numFmtId="0" fontId="3" fillId="0" borderId="0" xfId="63" applyFont="1" applyBorder="1" applyAlignment="1">
      <alignment horizontal="center" vertical="center" wrapText="1"/>
      <protection/>
    </xf>
    <xf numFmtId="0" fontId="3" fillId="0" borderId="11" xfId="63" applyFont="1" applyBorder="1" applyAlignment="1">
      <alignment horizontal="left" vertical="center" wrapText="1"/>
      <protection/>
    </xf>
    <xf numFmtId="0" fontId="4" fillId="0" borderId="0" xfId="63" applyFont="1" applyAlignment="1">
      <alignment vertical="top"/>
      <protection/>
    </xf>
    <xf numFmtId="0" fontId="1" fillId="0" borderId="0" xfId="63" applyFont="1" applyAlignment="1">
      <alignment horizontal="left" vertical="center" wrapText="1"/>
      <protection/>
    </xf>
    <xf numFmtId="0" fontId="28" fillId="0" borderId="0" xfId="64" applyFont="1">
      <alignment/>
      <protection/>
    </xf>
    <xf numFmtId="49" fontId="3" fillId="0" borderId="10" xfId="64" applyNumberFormat="1" applyFont="1" applyBorder="1" applyAlignment="1">
      <alignment horizontal="center" vertical="center" wrapText="1"/>
      <protection/>
    </xf>
    <xf numFmtId="0" fontId="3" fillId="0" borderId="0" xfId="64" applyFont="1" applyAlignment="1">
      <alignment vertical="center" wrapText="1"/>
      <protection/>
    </xf>
    <xf numFmtId="0" fontId="3" fillId="0" borderId="0" xfId="64" applyFont="1" applyAlignment="1">
      <alignment horizontal="center" vertical="top" wrapText="1"/>
      <protection/>
    </xf>
    <xf numFmtId="0" fontId="4" fillId="0" borderId="0" xfId="64" applyFont="1" applyAlignment="1">
      <alignment horizontal="center" vertical="center" wrapText="1"/>
      <protection/>
    </xf>
    <xf numFmtId="0" fontId="3" fillId="0" borderId="0" xfId="64" applyFont="1">
      <alignment/>
      <protection/>
    </xf>
    <xf numFmtId="0" fontId="3" fillId="0" borderId="11" xfId="64" applyFont="1" applyBorder="1" applyAlignment="1">
      <alignment horizontal="center" vertical="center" wrapText="1"/>
      <protection/>
    </xf>
    <xf numFmtId="0" fontId="3" fillId="0" borderId="0" xfId="64" applyFont="1" applyAlignment="1">
      <alignment vertical="center"/>
      <protection/>
    </xf>
    <xf numFmtId="0" fontId="3" fillId="0" borderId="0" xfId="64" applyFont="1" applyBorder="1" applyAlignment="1">
      <alignment horizontal="center" vertical="center" wrapText="1"/>
      <protection/>
    </xf>
    <xf numFmtId="0" fontId="3" fillId="0" borderId="11" xfId="64" applyFont="1" applyBorder="1" applyAlignment="1">
      <alignment horizontal="left" vertical="center" wrapText="1"/>
      <protection/>
    </xf>
    <xf numFmtId="0" fontId="4" fillId="0" borderId="0" xfId="64" applyFont="1" applyAlignment="1">
      <alignment vertical="top"/>
      <protection/>
    </xf>
    <xf numFmtId="0" fontId="1" fillId="0" borderId="0" xfId="64" applyFont="1" applyAlignment="1">
      <alignment horizontal="left" vertical="center" wrapText="1"/>
      <protection/>
    </xf>
    <xf numFmtId="0" fontId="1" fillId="0" borderId="0" xfId="73" applyFont="1" applyAlignment="1">
      <alignment horizontal="left" vertical="center" wrapText="1"/>
      <protection/>
    </xf>
    <xf numFmtId="0" fontId="3" fillId="0" borderId="0" xfId="73" applyFont="1" applyAlignment="1">
      <alignment horizontal="left" vertical="center" wrapText="1"/>
      <protection/>
    </xf>
    <xf numFmtId="0" fontId="3" fillId="0" borderId="0" xfId="73" applyFont="1" applyAlignment="1">
      <alignment vertical="center" wrapText="1"/>
      <protection/>
    </xf>
    <xf numFmtId="0" fontId="3" fillId="0" borderId="11" xfId="73" applyFont="1" applyBorder="1" applyAlignment="1">
      <alignment horizontal="left" vertical="center" wrapText="1"/>
      <protection/>
    </xf>
    <xf numFmtId="0" fontId="6" fillId="0" borderId="14" xfId="73" applyFont="1" applyBorder="1" applyAlignment="1">
      <alignment horizontal="left" vertical="center" wrapText="1"/>
      <protection/>
    </xf>
    <xf numFmtId="0" fontId="6" fillId="0" borderId="20" xfId="73" applyFont="1" applyBorder="1" applyAlignment="1">
      <alignment horizontal="left" vertical="center" wrapText="1"/>
      <protection/>
    </xf>
    <xf numFmtId="0" fontId="3" fillId="0" borderId="0" xfId="68" applyFont="1" applyBorder="1" applyAlignment="1">
      <alignment horizontal="center" vertical="center" wrapText="1"/>
      <protection/>
    </xf>
    <xf numFmtId="0" fontId="4" fillId="0" borderId="0" xfId="68" applyFont="1" applyAlignment="1">
      <alignment horizontal="left" vertical="top" wrapText="1"/>
      <protection/>
    </xf>
    <xf numFmtId="0" fontId="1" fillId="0" borderId="0" xfId="68" applyFont="1" applyAlignment="1">
      <alignment horizontal="center" vertical="center"/>
      <protection/>
    </xf>
    <xf numFmtId="0" fontId="3" fillId="0" borderId="0" xfId="68" applyFont="1" applyBorder="1" applyAlignment="1">
      <alignment horizontal="center" vertical="top" wrapText="1"/>
      <protection/>
    </xf>
    <xf numFmtId="0" fontId="28" fillId="0" borderId="10" xfId="73" applyFont="1" applyBorder="1" applyAlignment="1">
      <alignment horizontal="center"/>
      <protection/>
    </xf>
    <xf numFmtId="0" fontId="4" fillId="0" borderId="0" xfId="73" applyFont="1" applyBorder="1" applyAlignment="1">
      <alignment horizontal="center" vertical="top" wrapText="1"/>
      <protection/>
    </xf>
    <xf numFmtId="0" fontId="3" fillId="0" borderId="11" xfId="73" applyFont="1" applyBorder="1" applyAlignment="1">
      <alignment horizontal="center" vertical="center" wrapText="1"/>
      <protection/>
    </xf>
    <xf numFmtId="0" fontId="3" fillId="0" borderId="14" xfId="68" applyFont="1" applyBorder="1" applyAlignment="1">
      <alignment horizontal="left" vertical="center" wrapText="1"/>
      <protection/>
    </xf>
    <xf numFmtId="0" fontId="3" fillId="0" borderId="20" xfId="68" applyFont="1" applyBorder="1" applyAlignment="1">
      <alignment horizontal="left" vertical="center" wrapText="1"/>
      <protection/>
    </xf>
    <xf numFmtId="0" fontId="3" fillId="0" borderId="15" xfId="68" applyFont="1" applyBorder="1" applyAlignment="1">
      <alignment horizontal="left" vertical="center" wrapText="1"/>
      <protection/>
    </xf>
    <xf numFmtId="0" fontId="3" fillId="0" borderId="11" xfId="68" applyFont="1" applyBorder="1" applyAlignment="1">
      <alignment horizontal="left" vertical="center" wrapText="1"/>
      <protection/>
    </xf>
    <xf numFmtId="0" fontId="6" fillId="0" borderId="14" xfId="68" applyFont="1" applyBorder="1" applyAlignment="1">
      <alignment horizontal="left" vertical="center" wrapText="1"/>
      <protection/>
    </xf>
    <xf numFmtId="0" fontId="6" fillId="0" borderId="20" xfId="68" applyFont="1" applyBorder="1" applyAlignment="1">
      <alignment horizontal="left" vertical="center" wrapText="1"/>
      <protection/>
    </xf>
    <xf numFmtId="0" fontId="6" fillId="0" borderId="15" xfId="68" applyFont="1" applyBorder="1" applyAlignment="1">
      <alignment horizontal="left" vertical="center" wrapText="1"/>
      <protection/>
    </xf>
    <xf numFmtId="0" fontId="3" fillId="0" borderId="0" xfId="68" applyFont="1" applyAlignment="1">
      <alignment horizontal="center" vertical="center" wrapText="1"/>
      <protection/>
    </xf>
    <xf numFmtId="0" fontId="28" fillId="0" borderId="10" xfId="68" applyFont="1" applyBorder="1">
      <alignment/>
      <protection/>
    </xf>
    <xf numFmtId="0" fontId="3" fillId="0" borderId="0" xfId="68" applyFont="1" applyAlignment="1">
      <alignment horizontal="center" vertical="top" wrapText="1"/>
      <protection/>
    </xf>
    <xf numFmtId="0" fontId="6" fillId="0" borderId="20" xfId="69" applyFont="1" applyBorder="1" applyAlignment="1">
      <alignment horizontal="left" vertical="center" wrapText="1"/>
      <protection/>
    </xf>
    <xf numFmtId="0" fontId="6" fillId="0" borderId="15" xfId="69" applyFont="1" applyBorder="1" applyAlignment="1">
      <alignment horizontal="left" vertical="center" wrapText="1"/>
      <protection/>
    </xf>
    <xf numFmtId="0" fontId="4" fillId="0" borderId="0" xfId="69" applyFont="1" applyBorder="1" applyAlignment="1">
      <alignment horizontal="center" vertical="top" wrapText="1"/>
      <protection/>
    </xf>
    <xf numFmtId="0" fontId="28" fillId="0" borderId="10" xfId="69" applyFont="1" applyBorder="1" applyAlignment="1">
      <alignment horizontal="center"/>
      <protection/>
    </xf>
    <xf numFmtId="0" fontId="1" fillId="0" borderId="0" xfId="69" applyFont="1" applyAlignment="1">
      <alignment horizontal="left" vertical="center" wrapText="1"/>
      <protection/>
    </xf>
    <xf numFmtId="0" fontId="4" fillId="0" borderId="0" xfId="68" applyFont="1" applyBorder="1" applyAlignment="1">
      <alignment horizontal="center" vertical="top" wrapText="1"/>
      <protection/>
    </xf>
    <xf numFmtId="0" fontId="3" fillId="0" borderId="11" xfId="68" applyFont="1" applyBorder="1" applyAlignment="1">
      <alignment horizontal="center" vertical="center" wrapText="1"/>
      <protection/>
    </xf>
    <xf numFmtId="0" fontId="1" fillId="0" borderId="0" xfId="68" applyFont="1" applyAlignment="1">
      <alignment horizontal="left" vertical="center" wrapText="1"/>
      <protection/>
    </xf>
    <xf numFmtId="0" fontId="28" fillId="0" borderId="10" xfId="68" applyFont="1" applyBorder="1" applyAlignment="1">
      <alignment horizontal="center"/>
      <protection/>
    </xf>
    <xf numFmtId="0" fontId="3" fillId="0" borderId="0" xfId="68" applyFont="1" applyAlignment="1">
      <alignment horizontal="left" vertical="center" wrapText="1"/>
      <protection/>
    </xf>
    <xf numFmtId="0" fontId="3" fillId="0" borderId="0" xfId="68" applyFont="1" applyAlignment="1">
      <alignment vertical="center" wrapText="1"/>
      <protection/>
    </xf>
    <xf numFmtId="0" fontId="28" fillId="0" borderId="10" xfId="69" applyFont="1" applyBorder="1">
      <alignment/>
      <protection/>
    </xf>
    <xf numFmtId="0" fontId="3" fillId="0" borderId="0" xfId="69" applyFont="1" applyAlignment="1">
      <alignment horizontal="center" vertical="top" wrapText="1"/>
      <protection/>
    </xf>
    <xf numFmtId="0" fontId="3" fillId="0" borderId="0" xfId="69" applyFont="1" applyBorder="1" applyAlignment="1">
      <alignment horizontal="center" vertical="top" wrapText="1"/>
      <protection/>
    </xf>
    <xf numFmtId="0" fontId="3" fillId="0" borderId="0" xfId="69" applyFont="1" applyAlignment="1">
      <alignment vertical="center" wrapText="1"/>
      <protection/>
    </xf>
    <xf numFmtId="0" fontId="3" fillId="0" borderId="11" xfId="69" applyFont="1" applyBorder="1" applyAlignment="1">
      <alignment horizontal="left" vertical="center" wrapText="1"/>
      <protection/>
    </xf>
    <xf numFmtId="0" fontId="6" fillId="0" borderId="14" xfId="69" applyFont="1" applyBorder="1" applyAlignment="1">
      <alignment horizontal="left" vertical="center" wrapText="1"/>
      <protection/>
    </xf>
    <xf numFmtId="0" fontId="3" fillId="0" borderId="11" xfId="69" applyFont="1" applyBorder="1" applyAlignment="1">
      <alignment horizontal="center" vertical="center" wrapText="1"/>
      <protection/>
    </xf>
    <xf numFmtId="0" fontId="4" fillId="0" borderId="0" xfId="69" applyFont="1" applyAlignment="1">
      <alignment horizontal="left" vertical="top" wrapText="1"/>
      <protection/>
    </xf>
    <xf numFmtId="0" fontId="3" fillId="0" borderId="0" xfId="69" applyFont="1" applyAlignment="1">
      <alignment horizontal="center" vertical="center" wrapText="1"/>
      <protection/>
    </xf>
    <xf numFmtId="0" fontId="3" fillId="0" borderId="0" xfId="69" applyFont="1" applyBorder="1" applyAlignment="1">
      <alignment horizontal="center" vertical="center" wrapText="1"/>
      <protection/>
    </xf>
    <xf numFmtId="0" fontId="1" fillId="0" borderId="0" xfId="69" applyFont="1" applyAlignment="1">
      <alignment horizontal="center" vertical="center"/>
      <protection/>
    </xf>
    <xf numFmtId="0" fontId="28" fillId="0" borderId="14" xfId="67" applyFont="1" applyBorder="1" applyAlignment="1">
      <alignment horizontal="center"/>
      <protection/>
    </xf>
    <xf numFmtId="0" fontId="28" fillId="0" borderId="20" xfId="67" applyFont="1" applyBorder="1" applyAlignment="1">
      <alignment horizontal="center"/>
      <protection/>
    </xf>
    <xf numFmtId="0" fontId="28" fillId="0" borderId="15" xfId="67" applyFont="1" applyBorder="1" applyAlignment="1">
      <alignment horizontal="center"/>
      <protection/>
    </xf>
    <xf numFmtId="0" fontId="4" fillId="0" borderId="0" xfId="67" applyFont="1" applyBorder="1" applyAlignment="1">
      <alignment horizontal="center" vertical="top" wrapText="1"/>
      <protection/>
    </xf>
    <xf numFmtId="0" fontId="28" fillId="0" borderId="10" xfId="67" applyFont="1" applyBorder="1" applyAlignment="1">
      <alignment horizontal="center"/>
      <protection/>
    </xf>
    <xf numFmtId="0" fontId="1" fillId="0" borderId="0" xfId="67" applyFont="1" applyAlignment="1">
      <alignment horizontal="left" vertical="center" wrapText="1"/>
      <protection/>
    </xf>
    <xf numFmtId="0" fontId="3" fillId="0" borderId="14" xfId="69" applyFont="1" applyBorder="1" applyAlignment="1">
      <alignment horizontal="left" vertical="center" wrapText="1"/>
      <protection/>
    </xf>
    <xf numFmtId="0" fontId="3" fillId="0" borderId="20" xfId="69" applyFont="1" applyBorder="1" applyAlignment="1">
      <alignment horizontal="left" vertical="center" wrapText="1"/>
      <protection/>
    </xf>
    <xf numFmtId="0" fontId="3" fillId="0" borderId="15" xfId="69" applyFont="1" applyBorder="1" applyAlignment="1">
      <alignment horizontal="left" vertical="center" wrapText="1"/>
      <protection/>
    </xf>
    <xf numFmtId="0" fontId="3" fillId="0" borderId="0" xfId="69" applyFont="1" applyAlignment="1">
      <alignment horizontal="left" vertical="center" wrapText="1"/>
      <protection/>
    </xf>
    <xf numFmtId="0" fontId="3" fillId="0" borderId="0" xfId="67" applyFont="1" applyAlignment="1">
      <alignment vertical="center" wrapText="1"/>
      <protection/>
    </xf>
    <xf numFmtId="0" fontId="3" fillId="0" borderId="11" xfId="67" applyFont="1" applyBorder="1" applyAlignment="1">
      <alignment horizontal="left" vertical="center" wrapText="1"/>
      <protection/>
    </xf>
    <xf numFmtId="0" fontId="6" fillId="0" borderId="14" xfId="67" applyFont="1" applyBorder="1" applyAlignment="1">
      <alignment horizontal="left" vertical="center" wrapText="1"/>
      <protection/>
    </xf>
    <xf numFmtId="0" fontId="6" fillId="0" borderId="20" xfId="67" applyFont="1" applyBorder="1" applyAlignment="1">
      <alignment horizontal="left" vertical="center" wrapText="1"/>
      <protection/>
    </xf>
    <xf numFmtId="0" fontId="6" fillId="0" borderId="15" xfId="67" applyFont="1" applyBorder="1" applyAlignment="1">
      <alignment horizontal="left" vertical="center" wrapText="1"/>
      <protection/>
    </xf>
    <xf numFmtId="0" fontId="3" fillId="0" borderId="0" xfId="67" applyFont="1" applyBorder="1" applyAlignment="1">
      <alignment horizontal="center" vertical="center" wrapText="1"/>
      <protection/>
    </xf>
    <xf numFmtId="0" fontId="1" fillId="0" borderId="0" xfId="67" applyFont="1" applyAlignment="1">
      <alignment horizontal="center" vertical="center"/>
      <protection/>
    </xf>
    <xf numFmtId="0" fontId="28" fillId="0" borderId="10" xfId="67" applyFont="1" applyBorder="1">
      <alignment/>
      <protection/>
    </xf>
    <xf numFmtId="0" fontId="3" fillId="0" borderId="0" xfId="67" applyFont="1" applyAlignment="1">
      <alignment horizontal="center" vertical="top" wrapText="1"/>
      <protection/>
    </xf>
    <xf numFmtId="0" fontId="3" fillId="0" borderId="0" xfId="67" applyFont="1" applyBorder="1" applyAlignment="1">
      <alignment horizontal="center" vertical="top" wrapText="1"/>
      <protection/>
    </xf>
    <xf numFmtId="0" fontId="3" fillId="0" borderId="20" xfId="67" applyFont="1" applyBorder="1" applyAlignment="1">
      <alignment horizontal="left"/>
      <protection/>
    </xf>
    <xf numFmtId="0" fontId="3" fillId="0" borderId="15" xfId="67" applyFont="1" applyBorder="1" applyAlignment="1">
      <alignment horizontal="left"/>
      <protection/>
    </xf>
    <xf numFmtId="0" fontId="3" fillId="0" borderId="14" xfId="67" applyFont="1" applyBorder="1" applyAlignment="1">
      <alignment horizontal="left" vertical="center" wrapText="1"/>
      <protection/>
    </xf>
    <xf numFmtId="0" fontId="3" fillId="0" borderId="20" xfId="67" applyFont="1" applyBorder="1" applyAlignment="1">
      <alignment horizontal="left" vertical="center" wrapText="1"/>
      <protection/>
    </xf>
    <xf numFmtId="0" fontId="3" fillId="0" borderId="15" xfId="67" applyFont="1" applyBorder="1" applyAlignment="1">
      <alignment horizontal="left" vertical="center" wrapText="1"/>
      <protection/>
    </xf>
    <xf numFmtId="0" fontId="3" fillId="0" borderId="11" xfId="67" applyFont="1" applyBorder="1" applyAlignment="1">
      <alignment horizontal="center" vertical="center" wrapText="1"/>
      <protection/>
    </xf>
    <xf numFmtId="0" fontId="4" fillId="0" borderId="0" xfId="67" applyFont="1" applyAlignment="1">
      <alignment horizontal="left" vertical="top" wrapText="1"/>
      <protection/>
    </xf>
    <xf numFmtId="0" fontId="3" fillId="0" borderId="0" xfId="67" applyFont="1" applyAlignment="1">
      <alignment horizontal="center" vertical="center" wrapText="1"/>
      <protection/>
    </xf>
    <xf numFmtId="0" fontId="3" fillId="0" borderId="11" xfId="65" applyFont="1" applyBorder="1" applyAlignment="1">
      <alignment horizontal="left" vertical="justify"/>
      <protection/>
    </xf>
    <xf numFmtId="0" fontId="3" fillId="0" borderId="11" xfId="65" applyFont="1" applyBorder="1" applyAlignment="1">
      <alignment horizontal="left"/>
      <protection/>
    </xf>
    <xf numFmtId="0" fontId="10" fillId="0" borderId="20" xfId="65" applyBorder="1">
      <alignment/>
      <protection/>
    </xf>
    <xf numFmtId="0" fontId="10" fillId="0" borderId="15" xfId="65" applyBorder="1">
      <alignment/>
      <protection/>
    </xf>
    <xf numFmtId="0" fontId="3" fillId="0" borderId="0" xfId="67" applyFont="1" applyAlignment="1">
      <alignment horizontal="left" vertical="center" wrapText="1"/>
      <protection/>
    </xf>
    <xf numFmtId="0" fontId="3" fillId="0" borderId="14" xfId="67" applyFont="1" applyBorder="1" applyAlignment="1">
      <alignment horizontal="left"/>
      <protection/>
    </xf>
    <xf numFmtId="0" fontId="3" fillId="0" borderId="20" xfId="65" applyFont="1" applyBorder="1" applyAlignment="1">
      <alignment horizontal="left" vertical="center" wrapText="1"/>
      <protection/>
    </xf>
    <xf numFmtId="0" fontId="3" fillId="0" borderId="15" xfId="65" applyFont="1" applyBorder="1" applyAlignment="1">
      <alignment horizontal="left" vertical="center" wrapText="1"/>
      <protection/>
    </xf>
    <xf numFmtId="0" fontId="4" fillId="0" borderId="0" xfId="65" applyFont="1" applyAlignment="1">
      <alignment horizontal="left" vertical="top" wrapText="1"/>
      <protection/>
    </xf>
    <xf numFmtId="0" fontId="1" fillId="0" borderId="0" xfId="65" applyFont="1" applyAlignment="1">
      <alignment horizontal="center" vertical="center"/>
      <protection/>
    </xf>
    <xf numFmtId="0" fontId="3" fillId="0" borderId="0" xfId="65" applyFont="1" applyBorder="1" applyAlignment="1">
      <alignment horizontal="center" vertical="top" wrapText="1"/>
      <protection/>
    </xf>
    <xf numFmtId="0" fontId="6" fillId="0" borderId="15" xfId="65" applyFont="1" applyBorder="1" applyAlignment="1">
      <alignment horizontal="left" vertical="center" wrapText="1"/>
      <protection/>
    </xf>
    <xf numFmtId="0" fontId="3" fillId="0" borderId="0" xfId="65" applyFont="1" applyAlignment="1">
      <alignment horizontal="center" vertical="center" wrapText="1"/>
      <protection/>
    </xf>
    <xf numFmtId="0" fontId="3" fillId="0" borderId="0" xfId="65" applyFont="1" applyAlignment="1">
      <alignment vertical="center" wrapText="1"/>
      <protection/>
    </xf>
    <xf numFmtId="0" fontId="3" fillId="0" borderId="0" xfId="65" applyFont="1" applyBorder="1" applyAlignment="1">
      <alignment horizontal="center" vertical="center" wrapText="1"/>
      <protection/>
    </xf>
    <xf numFmtId="0" fontId="28" fillId="0" borderId="10" xfId="65" applyFont="1" applyBorder="1">
      <alignment/>
      <protection/>
    </xf>
    <xf numFmtId="0" fontId="3" fillId="0" borderId="0" xfId="65" applyFont="1" applyAlignment="1">
      <alignment horizontal="center" vertical="top" wrapText="1"/>
      <protection/>
    </xf>
    <xf numFmtId="0" fontId="3" fillId="0" borderId="14" xfId="65" applyFont="1" applyBorder="1" applyAlignment="1">
      <alignment horizontal="left" vertical="center" wrapText="1"/>
      <protection/>
    </xf>
    <xf numFmtId="0" fontId="1" fillId="0" borderId="0" xfId="65" applyFont="1" applyAlignment="1">
      <alignment horizontal="left" vertical="center" wrapText="1"/>
      <protection/>
    </xf>
    <xf numFmtId="0" fontId="3" fillId="0" borderId="14" xfId="65" applyFont="1" applyBorder="1" applyAlignment="1">
      <alignment horizontal="center" vertical="center" wrapText="1"/>
      <protection/>
    </xf>
    <xf numFmtId="0" fontId="3" fillId="0" borderId="20" xfId="65" applyFont="1" applyBorder="1" applyAlignment="1">
      <alignment horizontal="center" vertical="center" wrapText="1"/>
      <protection/>
    </xf>
    <xf numFmtId="0" fontId="3" fillId="0" borderId="15" xfId="65" applyFont="1" applyBorder="1" applyAlignment="1">
      <alignment horizontal="center" vertical="center" wrapText="1"/>
      <protection/>
    </xf>
    <xf numFmtId="0" fontId="3" fillId="0" borderId="0" xfId="65" applyFont="1" applyAlignment="1">
      <alignment horizontal="left" vertical="center" wrapText="1"/>
      <protection/>
    </xf>
    <xf numFmtId="0" fontId="3" fillId="0" borderId="11" xfId="65" applyFont="1" applyBorder="1" applyAlignment="1">
      <alignment horizontal="left" vertical="center" wrapText="1"/>
      <protection/>
    </xf>
    <xf numFmtId="0" fontId="6" fillId="0" borderId="14" xfId="65" applyFont="1" applyBorder="1" applyAlignment="1">
      <alignment horizontal="left" vertical="center" wrapText="1"/>
      <protection/>
    </xf>
    <xf numFmtId="0" fontId="6" fillId="0" borderId="20" xfId="65" applyFont="1" applyBorder="1" applyAlignment="1">
      <alignment horizontal="left" vertical="center" wrapText="1"/>
      <protection/>
    </xf>
    <xf numFmtId="0" fontId="28" fillId="0" borderId="10" xfId="66" applyFont="1" applyBorder="1" applyAlignment="1">
      <alignment horizontal="center"/>
      <protection/>
    </xf>
    <xf numFmtId="0" fontId="1" fillId="0" borderId="0" xfId="66" applyFont="1" applyAlignment="1">
      <alignment horizontal="left" vertical="center" wrapText="1"/>
      <protection/>
    </xf>
    <xf numFmtId="0" fontId="28" fillId="0" borderId="10" xfId="65" applyFont="1" applyBorder="1" applyAlignment="1">
      <alignment horizontal="center"/>
      <protection/>
    </xf>
    <xf numFmtId="0" fontId="4" fillId="0" borderId="0" xfId="65" applyFont="1" applyBorder="1" applyAlignment="1">
      <alignment horizontal="center" vertical="top" wrapText="1"/>
      <protection/>
    </xf>
    <xf numFmtId="0" fontId="3" fillId="0" borderId="11" xfId="65" applyFont="1" applyBorder="1" applyAlignment="1">
      <alignment horizontal="center" vertical="center" wrapText="1"/>
      <protection/>
    </xf>
    <xf numFmtId="0" fontId="3" fillId="0" borderId="0" xfId="66" applyFont="1" applyAlignment="1">
      <alignment horizontal="center" vertical="top" wrapText="1"/>
      <protection/>
    </xf>
    <xf numFmtId="0" fontId="3" fillId="0" borderId="0" xfId="66" applyFont="1" applyBorder="1" applyAlignment="1">
      <alignment horizontal="center" vertical="top" wrapText="1"/>
      <protection/>
    </xf>
    <xf numFmtId="0" fontId="3" fillId="0" borderId="0" xfId="66" applyFont="1" applyAlignment="1">
      <alignment vertical="center" wrapText="1"/>
      <protection/>
    </xf>
    <xf numFmtId="0" fontId="3" fillId="0" borderId="11" xfId="66" applyFont="1" applyBorder="1" applyAlignment="1">
      <alignment horizontal="left" vertical="center" wrapText="1"/>
      <protection/>
    </xf>
    <xf numFmtId="0" fontId="6" fillId="0" borderId="14" xfId="66" applyFont="1" applyBorder="1" applyAlignment="1">
      <alignment horizontal="left" vertical="center" wrapText="1"/>
      <protection/>
    </xf>
    <xf numFmtId="0" fontId="6" fillId="0" borderId="20" xfId="66" applyFont="1" applyBorder="1" applyAlignment="1">
      <alignment horizontal="left" vertical="center" wrapText="1"/>
      <protection/>
    </xf>
    <xf numFmtId="0" fontId="6" fillId="0" borderId="15" xfId="66" applyFont="1" applyBorder="1" applyAlignment="1">
      <alignment horizontal="left" vertical="center" wrapText="1"/>
      <protection/>
    </xf>
    <xf numFmtId="0" fontId="4" fillId="0" borderId="0" xfId="66" applyFont="1" applyBorder="1" applyAlignment="1">
      <alignment horizontal="center" vertical="top" wrapText="1"/>
      <protection/>
    </xf>
    <xf numFmtId="0" fontId="3" fillId="0" borderId="15" xfId="66" applyFont="1" applyBorder="1" applyAlignment="1">
      <alignment horizontal="left"/>
      <protection/>
    </xf>
    <xf numFmtId="0" fontId="3" fillId="0" borderId="14" xfId="66" applyFont="1" applyBorder="1" applyAlignment="1">
      <alignment horizontal="left" vertical="center" wrapText="1"/>
      <protection/>
    </xf>
    <xf numFmtId="0" fontId="3" fillId="0" borderId="20" xfId="66" applyFont="1" applyBorder="1" applyAlignment="1">
      <alignment horizontal="left" vertical="center" wrapText="1"/>
      <protection/>
    </xf>
    <xf numFmtId="0" fontId="3" fillId="0" borderId="15" xfId="66" applyFont="1" applyBorder="1" applyAlignment="1">
      <alignment horizontal="left" vertical="center" wrapText="1"/>
      <protection/>
    </xf>
    <xf numFmtId="0" fontId="3" fillId="0" borderId="11" xfId="66" applyFont="1" applyBorder="1" applyAlignment="1">
      <alignment horizontal="center" vertical="center" wrapText="1"/>
      <protection/>
    </xf>
    <xf numFmtId="0" fontId="4" fillId="0" borderId="0" xfId="66" applyFont="1" applyAlignment="1">
      <alignment horizontal="left" vertical="top" wrapText="1"/>
      <protection/>
    </xf>
    <xf numFmtId="0" fontId="3" fillId="0" borderId="0" xfId="66" applyFont="1" applyAlignment="1">
      <alignment horizontal="center" vertical="center" wrapText="1"/>
      <protection/>
    </xf>
    <xf numFmtId="0" fontId="3" fillId="0" borderId="0" xfId="66" applyFont="1" applyBorder="1" applyAlignment="1">
      <alignment horizontal="center" vertical="center" wrapText="1"/>
      <protection/>
    </xf>
    <xf numFmtId="0" fontId="1" fillId="0" borderId="0" xfId="66" applyFont="1" applyAlignment="1">
      <alignment horizontal="center" vertical="center"/>
      <protection/>
    </xf>
    <xf numFmtId="0" fontId="28" fillId="0" borderId="10" xfId="66" applyFont="1" applyBorder="1">
      <alignment/>
      <protection/>
    </xf>
    <xf numFmtId="0" fontId="1" fillId="0" borderId="0" xfId="84" applyFont="1" applyAlignment="1">
      <alignment horizontal="center" vertical="center"/>
      <protection/>
    </xf>
    <xf numFmtId="0" fontId="4" fillId="0" borderId="0" xfId="84" applyFont="1" applyBorder="1" applyAlignment="1">
      <alignment horizontal="center" vertical="top" wrapText="1"/>
      <protection/>
    </xf>
    <xf numFmtId="0" fontId="3" fillId="0" borderId="14" xfId="87" applyFont="1" applyBorder="1" applyAlignment="1">
      <alignment horizontal="left" vertical="center" wrapText="1"/>
      <protection/>
    </xf>
    <xf numFmtId="0" fontId="3" fillId="0" borderId="20" xfId="87" applyFont="1" applyBorder="1" applyAlignment="1">
      <alignment horizontal="left" vertical="center" wrapText="1"/>
      <protection/>
    </xf>
    <xf numFmtId="0" fontId="3" fillId="0" borderId="15" xfId="87" applyFont="1" applyBorder="1" applyAlignment="1">
      <alignment horizontal="left" vertical="center" wrapText="1"/>
      <protection/>
    </xf>
    <xf numFmtId="0" fontId="3" fillId="0" borderId="0" xfId="66" applyFont="1" applyAlignment="1">
      <alignment horizontal="left" vertical="center" wrapText="1"/>
      <protection/>
    </xf>
    <xf numFmtId="0" fontId="3" fillId="0" borderId="14" xfId="66" applyFont="1" applyBorder="1" applyAlignment="1">
      <alignment horizontal="left"/>
      <protection/>
    </xf>
    <xf numFmtId="0" fontId="3" fillId="0" borderId="20" xfId="66" applyFont="1" applyBorder="1" applyAlignment="1">
      <alignment horizontal="left"/>
      <protection/>
    </xf>
    <xf numFmtId="0" fontId="3" fillId="0" borderId="15" xfId="84" applyFont="1" applyFill="1" applyBorder="1" applyAlignment="1">
      <alignment horizontal="left" wrapText="1"/>
      <protection/>
    </xf>
    <xf numFmtId="0" fontId="3" fillId="0" borderId="0" xfId="84" applyFont="1" applyBorder="1" applyAlignment="1">
      <alignment horizontal="center" vertical="center" wrapText="1"/>
      <protection/>
    </xf>
    <xf numFmtId="0" fontId="3" fillId="0" borderId="0" xfId="84" applyFont="1" applyAlignment="1">
      <alignment horizontal="center" vertical="center" wrapText="1"/>
      <protection/>
    </xf>
    <xf numFmtId="0" fontId="3" fillId="0" borderId="10" xfId="84" applyFont="1" applyBorder="1">
      <alignment/>
      <protection/>
    </xf>
    <xf numFmtId="0" fontId="3" fillId="0" borderId="0" xfId="84" applyFont="1" applyBorder="1" applyAlignment="1">
      <alignment horizontal="center" vertical="top" wrapText="1"/>
      <protection/>
    </xf>
    <xf numFmtId="0" fontId="3" fillId="0" borderId="10" xfId="84" applyFont="1" applyBorder="1" applyAlignment="1">
      <alignment wrapText="1"/>
      <protection/>
    </xf>
    <xf numFmtId="0" fontId="3" fillId="0" borderId="0" xfId="84" applyFont="1" applyAlignment="1">
      <alignment horizontal="center" vertical="top" wrapText="1"/>
      <protection/>
    </xf>
    <xf numFmtId="0" fontId="4" fillId="0" borderId="0" xfId="84" applyFont="1" applyAlignment="1">
      <alignment horizontal="left" vertical="top" wrapText="1"/>
      <protection/>
    </xf>
    <xf numFmtId="0" fontId="3" fillId="0" borderId="20" xfId="84" applyFont="1" applyBorder="1" applyAlignment="1">
      <alignment horizontal="left" vertical="center" wrapText="1"/>
      <protection/>
    </xf>
    <xf numFmtId="0" fontId="3" fillId="0" borderId="15" xfId="84" applyFont="1" applyBorder="1" applyAlignment="1">
      <alignment horizontal="left" vertical="center" wrapText="1"/>
      <protection/>
    </xf>
    <xf numFmtId="0" fontId="3" fillId="0" borderId="11" xfId="84" applyFont="1" applyBorder="1" applyAlignment="1">
      <alignment horizontal="left" vertical="center" wrapText="1"/>
      <protection/>
    </xf>
    <xf numFmtId="0" fontId="2" fillId="0" borderId="14" xfId="84" applyFont="1" applyBorder="1" applyAlignment="1">
      <alignment horizontal="left" vertical="center" wrapText="1"/>
      <protection/>
    </xf>
    <xf numFmtId="0" fontId="2" fillId="0" borderId="20" xfId="84" applyFont="1" applyBorder="1" applyAlignment="1">
      <alignment horizontal="left" vertical="center" wrapText="1"/>
      <protection/>
    </xf>
    <xf numFmtId="0" fontId="2" fillId="0" borderId="15" xfId="84" applyFont="1" applyBorder="1" applyAlignment="1">
      <alignment horizontal="left" vertical="center" wrapText="1"/>
      <protection/>
    </xf>
    <xf numFmtId="0" fontId="3" fillId="0" borderId="14" xfId="84" applyFont="1" applyFill="1" applyBorder="1" applyAlignment="1">
      <alignment horizontal="left" wrapText="1"/>
      <protection/>
    </xf>
    <xf numFmtId="0" fontId="3" fillId="0" borderId="20" xfId="84" applyFont="1" applyFill="1" applyBorder="1" applyAlignment="1">
      <alignment horizontal="left" wrapText="1"/>
      <protection/>
    </xf>
    <xf numFmtId="0" fontId="28" fillId="0" borderId="0" xfId="54" applyFont="1">
      <alignment/>
      <protection/>
    </xf>
    <xf numFmtId="0" fontId="4" fillId="0" borderId="0" xfId="54" applyFont="1" applyAlignment="1">
      <alignment horizontal="left" vertical="top" wrapText="1"/>
      <protection/>
    </xf>
    <xf numFmtId="0" fontId="4" fillId="0" borderId="0" xfId="54" applyFont="1" applyBorder="1" applyAlignment="1">
      <alignment horizontal="center" vertical="top" wrapText="1"/>
      <protection/>
    </xf>
    <xf numFmtId="0" fontId="1" fillId="0" borderId="0" xfId="54" applyFont="1" applyAlignment="1">
      <alignment horizontal="center" vertical="center"/>
      <protection/>
    </xf>
    <xf numFmtId="49" fontId="3" fillId="0" borderId="10" xfId="54" applyNumberFormat="1" applyFont="1" applyBorder="1" applyAlignment="1">
      <alignment horizontal="center" vertical="center" wrapText="1"/>
      <protection/>
    </xf>
    <xf numFmtId="0" fontId="3" fillId="0" borderId="0" xfId="54" applyFont="1" applyAlignment="1">
      <alignment vertical="center" wrapText="1"/>
      <protection/>
    </xf>
    <xf numFmtId="0" fontId="32" fillId="0" borderId="0" xfId="54" applyFont="1" applyAlignment="1">
      <alignment horizontal="center" vertical="top" wrapText="1"/>
      <protection/>
    </xf>
    <xf numFmtId="0" fontId="3" fillId="0" borderId="10" xfId="54" applyFont="1" applyBorder="1" applyAlignment="1">
      <alignment horizontal="center" vertical="center" wrapText="1"/>
      <protection/>
    </xf>
    <xf numFmtId="0" fontId="3" fillId="0" borderId="0" xfId="54" applyFont="1">
      <alignment/>
      <protection/>
    </xf>
    <xf numFmtId="0" fontId="3" fillId="0" borderId="11" xfId="54" applyFont="1" applyBorder="1" applyAlignment="1">
      <alignment horizontal="center" vertical="center" wrapText="1"/>
      <protection/>
    </xf>
    <xf numFmtId="0" fontId="3" fillId="0" borderId="0" xfId="54" applyFont="1" applyAlignment="1">
      <alignment vertical="center"/>
      <protection/>
    </xf>
    <xf numFmtId="0" fontId="3" fillId="0" borderId="11" xfId="54" applyFont="1" applyBorder="1" applyAlignment="1">
      <alignment horizontal="center" vertical="top" wrapText="1"/>
      <protection/>
    </xf>
    <xf numFmtId="0" fontId="3" fillId="0" borderId="20" xfId="84" applyFont="1" applyBorder="1" applyAlignment="1">
      <alignment horizontal="center" wrapText="1"/>
      <protection/>
    </xf>
    <xf numFmtId="0" fontId="3" fillId="0" borderId="15" xfId="84" applyFont="1" applyBorder="1" applyAlignment="1">
      <alignment horizontal="center" wrapText="1"/>
      <protection/>
    </xf>
    <xf numFmtId="0" fontId="3" fillId="0" borderId="0" xfId="84" applyFont="1" applyAlignment="1">
      <alignment horizontal="left" vertical="center" wrapText="1"/>
      <protection/>
    </xf>
    <xf numFmtId="0" fontId="3" fillId="0" borderId="11" xfId="84" applyFont="1" applyBorder="1" applyAlignment="1">
      <alignment horizontal="center" vertical="center" wrapText="1"/>
      <protection/>
    </xf>
    <xf numFmtId="0" fontId="3" fillId="0" borderId="14" xfId="84" applyFont="1" applyBorder="1" applyAlignment="1">
      <alignment horizontal="left" vertical="center" wrapText="1"/>
      <protection/>
    </xf>
    <xf numFmtId="0" fontId="3" fillId="0" borderId="0" xfId="54" applyFont="1" applyBorder="1" applyAlignment="1">
      <alignment horizontal="center" vertical="center" wrapText="1"/>
      <protection/>
    </xf>
    <xf numFmtId="0" fontId="33" fillId="0" borderId="11" xfId="54" applyFont="1" applyBorder="1" applyAlignment="1">
      <alignment vertical="top" wrapText="1"/>
      <protection/>
    </xf>
    <xf numFmtId="0" fontId="6" fillId="0" borderId="11" xfId="54" applyFont="1" applyBorder="1" applyAlignment="1">
      <alignment horizontal="center" vertical="top" wrapText="1"/>
      <protection/>
    </xf>
    <xf numFmtId="0" fontId="6" fillId="0" borderId="11" xfId="54" applyFont="1" applyBorder="1" applyAlignment="1">
      <alignment vertical="top" wrapText="1"/>
      <protection/>
    </xf>
    <xf numFmtId="0" fontId="33" fillId="24" borderId="11" xfId="54" applyFont="1" applyFill="1" applyBorder="1" applyAlignment="1">
      <alignment vertical="top" wrapText="1"/>
      <protection/>
    </xf>
    <xf numFmtId="0" fontId="3" fillId="24" borderId="11" xfId="54" applyFont="1" applyFill="1" applyBorder="1" applyAlignment="1">
      <alignment horizontal="center" vertical="center" wrapText="1"/>
      <protection/>
    </xf>
    <xf numFmtId="0" fontId="6" fillId="0" borderId="11" xfId="54" applyFont="1" applyBorder="1" applyAlignment="1">
      <alignment horizontal="left" vertical="top" wrapText="1"/>
      <protection/>
    </xf>
    <xf numFmtId="2" fontId="3" fillId="0" borderId="11" xfId="54" applyNumberFormat="1" applyFont="1" applyBorder="1" applyAlignment="1">
      <alignment horizontal="center" vertical="center" wrapText="1"/>
      <protection/>
    </xf>
    <xf numFmtId="2" fontId="3" fillId="24" borderId="11" xfId="54" applyNumberFormat="1" applyFont="1" applyFill="1" applyBorder="1" applyAlignment="1">
      <alignment horizontal="center" vertical="center" wrapText="1"/>
      <protection/>
    </xf>
    <xf numFmtId="0" fontId="3" fillId="24" borderId="0" xfId="54" applyFont="1" applyFill="1">
      <alignment/>
      <protection/>
    </xf>
    <xf numFmtId="0" fontId="28" fillId="24" borderId="0" xfId="54" applyFont="1" applyFill="1">
      <alignment/>
      <protection/>
    </xf>
    <xf numFmtId="0" fontId="4" fillId="0" borderId="0" xfId="54" applyFont="1" applyAlignment="1">
      <alignment vertical="top"/>
      <protection/>
    </xf>
    <xf numFmtId="0" fontId="1" fillId="0" borderId="0" xfId="54" applyFont="1" applyAlignment="1">
      <alignment horizontal="left" vertical="center" wrapText="1"/>
      <protection/>
    </xf>
    <xf numFmtId="0" fontId="1" fillId="0" borderId="0" xfId="84" applyFont="1" applyAlignment="1">
      <alignment horizontal="left" vertical="center" wrapText="1"/>
      <protection/>
    </xf>
    <xf numFmtId="0" fontId="3" fillId="0" borderId="14" xfId="84" applyFont="1" applyBorder="1" applyAlignment="1">
      <alignment horizontal="center" wrapText="1"/>
      <protection/>
    </xf>
    <xf numFmtId="0" fontId="3" fillId="24" borderId="11" xfId="54" applyFont="1" applyFill="1" applyBorder="1" applyAlignment="1">
      <alignment horizontal="center" vertical="top" wrapText="1"/>
      <protection/>
    </xf>
    <xf numFmtId="0" fontId="34" fillId="24" borderId="11" xfId="54" applyFont="1" applyFill="1" applyBorder="1" applyAlignment="1">
      <alignment vertical="top" wrapText="1"/>
      <protection/>
    </xf>
    <xf numFmtId="0" fontId="32" fillId="0" borderId="11" xfId="54" applyFont="1" applyBorder="1" applyAlignment="1">
      <alignment vertical="top" wrapText="1"/>
      <protection/>
    </xf>
    <xf numFmtId="0" fontId="34" fillId="0" borderId="11" xfId="54" applyFont="1" applyBorder="1" applyAlignment="1">
      <alignment vertical="top" wrapText="1"/>
      <protection/>
    </xf>
    <xf numFmtId="0" fontId="6" fillId="24" borderId="11" xfId="54" applyFont="1" applyFill="1" applyBorder="1" applyAlignment="1">
      <alignment vertical="top" wrapText="1"/>
      <protection/>
    </xf>
    <xf numFmtId="0" fontId="1" fillId="0" borderId="0" xfId="0" applyFont="1" applyAlignment="1">
      <alignment horizontal="center" vertical="center"/>
    </xf>
    <xf numFmtId="0" fontId="3" fillId="0" borderId="0" xfId="0" applyFont="1" applyAlignment="1">
      <alignment horizontal="center" vertical="center" wrapText="1"/>
    </xf>
    <xf numFmtId="0" fontId="2" fillId="0" borderId="10" xfId="0" applyFont="1" applyBorder="1" applyAlignment="1">
      <alignment/>
    </xf>
    <xf numFmtId="0" fontId="4" fillId="0" borderId="0" xfId="0" applyFont="1" applyAlignment="1">
      <alignment horizontal="center" vertical="top" wrapText="1"/>
    </xf>
    <xf numFmtId="0" fontId="4" fillId="0" borderId="0" xfId="0" applyFont="1" applyBorder="1" applyAlignment="1">
      <alignment horizontal="center" vertical="top" wrapText="1"/>
    </xf>
    <xf numFmtId="0" fontId="3" fillId="0" borderId="0" xfId="0" applyFont="1" applyAlignment="1">
      <alignment vertical="center" wrapText="1"/>
    </xf>
    <xf numFmtId="0" fontId="3" fillId="0" borderId="11" xfId="0" applyFont="1" applyBorder="1" applyAlignment="1">
      <alignment horizontal="center" vertical="center" wrapText="1"/>
    </xf>
    <xf numFmtId="0" fontId="3" fillId="0" borderId="0" xfId="0" applyFont="1" applyAlignment="1">
      <alignment horizontal="left"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shrinkToFit="1"/>
    </xf>
    <xf numFmtId="0" fontId="3" fillId="0" borderId="20" xfId="0" applyFont="1" applyBorder="1" applyAlignment="1">
      <alignment horizontal="center" vertical="center" wrapText="1" shrinkToFit="1"/>
    </xf>
    <xf numFmtId="0" fontId="3" fillId="0" borderId="15" xfId="0" applyFont="1" applyBorder="1" applyAlignment="1">
      <alignment horizontal="center" vertical="center" wrapText="1" shrinkToFit="1"/>
    </xf>
    <xf numFmtId="0" fontId="3" fillId="0" borderId="14"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10" xfId="0" applyFont="1" applyBorder="1" applyAlignment="1">
      <alignment horizontal="center"/>
    </xf>
    <xf numFmtId="0" fontId="4" fillId="0" borderId="21" xfId="0" applyFont="1" applyBorder="1" applyAlignment="1">
      <alignment horizontal="center" vertical="top" wrapText="1"/>
    </xf>
    <xf numFmtId="0" fontId="3" fillId="0" borderId="10" xfId="84" applyFont="1" applyBorder="1" applyAlignment="1">
      <alignment horizontal="center"/>
      <protection/>
    </xf>
    <xf numFmtId="0" fontId="3" fillId="0" borderId="14" xfId="84" applyFont="1" applyBorder="1" applyAlignment="1">
      <alignment horizontal="center" vertical="center" wrapText="1"/>
      <protection/>
    </xf>
    <xf numFmtId="0" fontId="3" fillId="0" borderId="20" xfId="84" applyFont="1" applyBorder="1" applyAlignment="1">
      <alignment horizontal="center" vertical="center" wrapText="1"/>
      <protection/>
    </xf>
    <xf numFmtId="0" fontId="3" fillId="0" borderId="15" xfId="84" applyFont="1" applyBorder="1" applyAlignment="1">
      <alignment horizontal="center" vertical="center" wrapText="1"/>
      <protection/>
    </xf>
    <xf numFmtId="0" fontId="4" fillId="0" borderId="21" xfId="84" applyFont="1" applyBorder="1" applyAlignment="1">
      <alignment horizontal="center" vertical="top" wrapText="1"/>
      <protection/>
    </xf>
    <xf numFmtId="0" fontId="3" fillId="0" borderId="0" xfId="84" applyFont="1" applyAlignment="1">
      <alignment vertical="center" wrapText="1"/>
      <protection/>
    </xf>
    <xf numFmtId="0" fontId="3" fillId="0" borderId="15" xfId="73" applyFont="1" applyBorder="1" applyAlignment="1">
      <alignment horizontal="left" vertical="center" wrapText="1"/>
      <protection/>
    </xf>
    <xf numFmtId="0" fontId="4" fillId="0" borderId="0" xfId="73" applyFont="1" applyAlignment="1">
      <alignment horizontal="left" vertical="top" wrapText="1"/>
      <protection/>
    </xf>
    <xf numFmtId="0" fontId="1" fillId="0" borderId="0" xfId="73" applyFont="1" applyAlignment="1">
      <alignment horizontal="center" vertical="center"/>
      <protection/>
    </xf>
    <xf numFmtId="0" fontId="3" fillId="0" borderId="0" xfId="73" applyFont="1" applyBorder="1" applyAlignment="1">
      <alignment horizontal="center" vertical="top" wrapText="1"/>
      <protection/>
    </xf>
    <xf numFmtId="0" fontId="3" fillId="0" borderId="14" xfId="83" applyFont="1" applyBorder="1" applyAlignment="1">
      <alignment horizontal="left"/>
      <protection/>
    </xf>
    <xf numFmtId="0" fontId="3" fillId="0" borderId="20" xfId="83" applyFont="1" applyBorder="1" applyAlignment="1">
      <alignment horizontal="left"/>
      <protection/>
    </xf>
    <xf numFmtId="0" fontId="3" fillId="0" borderId="15" xfId="83" applyFont="1" applyBorder="1" applyAlignment="1">
      <alignment horizontal="left"/>
      <protection/>
    </xf>
    <xf numFmtId="0" fontId="3" fillId="0" borderId="14" xfId="83" applyFont="1" applyBorder="1" applyAlignment="1">
      <alignment horizontal="left" vertical="center" wrapText="1"/>
      <protection/>
    </xf>
    <xf numFmtId="0" fontId="3" fillId="0" borderId="20" xfId="83" applyFont="1" applyBorder="1" applyAlignment="1">
      <alignment horizontal="left" vertical="center" wrapText="1"/>
      <protection/>
    </xf>
    <xf numFmtId="0" fontId="3" fillId="0" borderId="15" xfId="83" applyFont="1" applyBorder="1" applyAlignment="1">
      <alignment horizontal="left" vertical="center" wrapText="1"/>
      <protection/>
    </xf>
    <xf numFmtId="0" fontId="3" fillId="0" borderId="14" xfId="83" applyFont="1" applyBorder="1" applyAlignment="1">
      <alignment horizontal="left" wrapText="1"/>
      <protection/>
    </xf>
    <xf numFmtId="0" fontId="3" fillId="0" borderId="20" xfId="83" applyFont="1" applyBorder="1" applyAlignment="1">
      <alignment horizontal="left" wrapText="1"/>
      <protection/>
    </xf>
    <xf numFmtId="0" fontId="3" fillId="0" borderId="15" xfId="83" applyFont="1" applyBorder="1" applyAlignment="1">
      <alignment horizontal="left" wrapText="1"/>
      <protection/>
    </xf>
    <xf numFmtId="0" fontId="3" fillId="0" borderId="0" xfId="83" applyFont="1" applyAlignment="1">
      <alignment horizontal="left" vertical="center" wrapText="1"/>
      <protection/>
    </xf>
    <xf numFmtId="0" fontId="3" fillId="0" borderId="11" xfId="83" applyFont="1" applyBorder="1" applyAlignment="1">
      <alignment horizontal="center" vertical="center" wrapText="1"/>
      <protection/>
    </xf>
    <xf numFmtId="0" fontId="28" fillId="0" borderId="10" xfId="83" applyFont="1" applyBorder="1" applyAlignment="1">
      <alignment horizontal="center"/>
      <protection/>
    </xf>
    <xf numFmtId="0" fontId="4" fillId="0" borderId="0" xfId="83" applyFont="1" applyBorder="1" applyAlignment="1">
      <alignment horizontal="center" vertical="top" wrapText="1"/>
      <protection/>
    </xf>
    <xf numFmtId="0" fontId="6" fillId="0" borderId="14" xfId="83" applyFont="1" applyBorder="1" applyAlignment="1">
      <alignment horizontal="left" vertical="center" wrapText="1"/>
      <protection/>
    </xf>
    <xf numFmtId="0" fontId="6" fillId="0" borderId="20" xfId="83" applyFont="1" applyBorder="1" applyAlignment="1">
      <alignment horizontal="left" vertical="center" wrapText="1"/>
      <protection/>
    </xf>
    <xf numFmtId="0" fontId="6" fillId="0" borderId="15" xfId="83" applyFont="1" applyBorder="1" applyAlignment="1">
      <alignment horizontal="left" vertical="center" wrapText="1"/>
      <protection/>
    </xf>
    <xf numFmtId="0" fontId="1" fillId="0" borderId="0" xfId="83" applyFont="1" applyAlignment="1">
      <alignment horizontal="left" vertical="center" wrapText="1"/>
      <protection/>
    </xf>
    <xf numFmtId="0" fontId="3" fillId="0" borderId="0" xfId="83" applyFont="1" applyAlignment="1">
      <alignment vertical="center" wrapText="1"/>
      <protection/>
    </xf>
    <xf numFmtId="0" fontId="3" fillId="0" borderId="11" xfId="83" applyFont="1" applyBorder="1" applyAlignment="1">
      <alignment horizontal="left" vertical="center" wrapText="1"/>
      <protection/>
    </xf>
    <xf numFmtId="0" fontId="3" fillId="0" borderId="0" xfId="83" applyFont="1" applyAlignment="1">
      <alignment horizontal="center" vertical="center" wrapText="1"/>
      <protection/>
    </xf>
    <xf numFmtId="0" fontId="3" fillId="0" borderId="0" xfId="83" applyFont="1" applyBorder="1" applyAlignment="1">
      <alignment horizontal="center" vertical="center" wrapText="1"/>
      <protection/>
    </xf>
    <xf numFmtId="0" fontId="28" fillId="0" borderId="10" xfId="83" applyFont="1" applyBorder="1" applyAlignment="1">
      <alignment wrapText="1"/>
      <protection/>
    </xf>
    <xf numFmtId="0" fontId="3" fillId="0" borderId="0" xfId="83" applyFont="1" applyAlignment="1">
      <alignment horizontal="center" vertical="top" wrapText="1"/>
      <protection/>
    </xf>
    <xf numFmtId="0" fontId="4" fillId="0" borderId="0" xfId="83" applyFont="1" applyAlignment="1">
      <alignment horizontal="left" vertical="top" wrapText="1"/>
      <protection/>
    </xf>
    <xf numFmtId="0" fontId="1" fillId="0" borderId="0" xfId="83" applyFont="1" applyAlignment="1">
      <alignment horizontal="center" vertical="center"/>
      <protection/>
    </xf>
    <xf numFmtId="0" fontId="28" fillId="0" borderId="10" xfId="83" applyFont="1" applyBorder="1">
      <alignment/>
      <protection/>
    </xf>
    <xf numFmtId="0" fontId="3" fillId="0" borderId="0" xfId="83" applyFont="1" applyBorder="1" applyAlignment="1">
      <alignment horizontal="center" vertical="top" wrapText="1"/>
      <protection/>
    </xf>
    <xf numFmtId="0" fontId="3" fillId="0" borderId="14" xfId="81" applyFont="1" applyBorder="1" applyAlignment="1">
      <alignment horizontal="left" wrapText="1"/>
      <protection/>
    </xf>
    <xf numFmtId="0" fontId="3" fillId="0" borderId="20" xfId="81" applyFont="1" applyBorder="1" applyAlignment="1">
      <alignment horizontal="left" wrapText="1"/>
      <protection/>
    </xf>
    <xf numFmtId="0" fontId="3" fillId="0" borderId="15" xfId="81" applyFont="1" applyBorder="1" applyAlignment="1">
      <alignment horizontal="left" wrapText="1"/>
      <protection/>
    </xf>
    <xf numFmtId="0" fontId="3" fillId="0" borderId="0" xfId="81" applyFont="1" applyAlignment="1">
      <alignment horizontal="left" vertical="center" wrapText="1"/>
      <protection/>
    </xf>
    <xf numFmtId="0" fontId="6" fillId="0" borderId="14" xfId="81" applyFont="1" applyBorder="1" applyAlignment="1">
      <alignment horizontal="left" vertical="center" wrapText="1"/>
      <protection/>
    </xf>
    <xf numFmtId="0" fontId="6" fillId="0" borderId="20" xfId="81" applyFont="1" applyBorder="1" applyAlignment="1">
      <alignment horizontal="left" vertical="center" wrapText="1"/>
      <protection/>
    </xf>
    <xf numFmtId="0" fontId="6" fillId="0" borderId="15" xfId="81" applyFont="1" applyBorder="1" applyAlignment="1">
      <alignment horizontal="left" vertical="center" wrapText="1"/>
      <protection/>
    </xf>
    <xf numFmtId="0" fontId="3" fillId="0" borderId="14" xfId="81" applyFont="1" applyBorder="1" applyAlignment="1">
      <alignment horizontal="left" vertical="center" wrapText="1"/>
      <protection/>
    </xf>
    <xf numFmtId="0" fontId="3" fillId="0" borderId="20" xfId="81" applyFont="1" applyBorder="1" applyAlignment="1">
      <alignment horizontal="left" vertical="center" wrapText="1"/>
      <protection/>
    </xf>
    <xf numFmtId="0" fontId="3" fillId="0" borderId="15" xfId="81" applyFont="1" applyBorder="1" applyAlignment="1">
      <alignment horizontal="left" vertical="center" wrapText="1"/>
      <protection/>
    </xf>
    <xf numFmtId="0" fontId="3" fillId="0" borderId="11" xfId="81" applyFont="1" applyBorder="1" applyAlignment="1">
      <alignment horizontal="center" vertical="center" wrapText="1"/>
      <protection/>
    </xf>
    <xf numFmtId="0" fontId="4" fillId="0" borderId="0" xfId="81" applyFont="1" applyAlignment="1">
      <alignment horizontal="left" vertical="top" wrapText="1"/>
      <protection/>
    </xf>
    <xf numFmtId="0" fontId="3" fillId="0" borderId="0" xfId="81" applyFont="1" applyAlignment="1">
      <alignment horizontal="center" vertical="center" wrapText="1"/>
      <protection/>
    </xf>
    <xf numFmtId="0" fontId="3" fillId="0" borderId="0" xfId="81" applyFont="1" applyBorder="1" applyAlignment="1">
      <alignment horizontal="center" vertical="center" wrapText="1"/>
      <protection/>
    </xf>
    <xf numFmtId="0" fontId="1" fillId="0" borderId="0" xfId="81" applyFont="1" applyAlignment="1">
      <alignment horizontal="center" vertical="center"/>
      <protection/>
    </xf>
    <xf numFmtId="0" fontId="28" fillId="0" borderId="10" xfId="81" applyFont="1" applyBorder="1">
      <alignment/>
      <protection/>
    </xf>
    <xf numFmtId="0" fontId="3" fillId="0" borderId="0" xfId="81" applyFont="1" applyAlignment="1">
      <alignment horizontal="center" vertical="top" wrapText="1"/>
      <protection/>
    </xf>
    <xf numFmtId="0" fontId="3" fillId="0" borderId="0" xfId="81" applyFont="1" applyBorder="1" applyAlignment="1">
      <alignment horizontal="center" vertical="top" wrapText="1"/>
      <protection/>
    </xf>
    <xf numFmtId="0" fontId="3" fillId="0" borderId="0" xfId="81" applyFont="1" applyAlignment="1">
      <alignment vertical="center" wrapText="1"/>
      <protection/>
    </xf>
    <xf numFmtId="0" fontId="3" fillId="0" borderId="11" xfId="81" applyFont="1" applyBorder="1" applyAlignment="1">
      <alignment horizontal="left" vertical="center" wrapText="1"/>
      <protection/>
    </xf>
    <xf numFmtId="0" fontId="4" fillId="0" borderId="0" xfId="81" applyFont="1" applyBorder="1" applyAlignment="1">
      <alignment horizontal="center" vertical="top" wrapText="1"/>
      <protection/>
    </xf>
    <xf numFmtId="0" fontId="28" fillId="0" borderId="10" xfId="81" applyFont="1" applyBorder="1" applyAlignment="1">
      <alignment horizontal="center"/>
      <protection/>
    </xf>
    <xf numFmtId="0" fontId="1" fillId="0" borderId="0" xfId="81" applyFont="1" applyAlignment="1">
      <alignment horizontal="left" vertical="center" wrapText="1"/>
      <protection/>
    </xf>
    <xf numFmtId="0" fontId="4" fillId="0" borderId="0" xfId="82" applyFont="1" applyAlignment="1">
      <alignment horizontal="left" vertical="top" wrapText="1"/>
      <protection/>
    </xf>
    <xf numFmtId="0" fontId="3" fillId="0" borderId="0" xfId="82" applyFont="1" applyAlignment="1">
      <alignment horizontal="center" vertical="center" wrapText="1"/>
      <protection/>
    </xf>
    <xf numFmtId="0" fontId="3" fillId="0" borderId="0" xfId="82" applyFont="1" applyBorder="1" applyAlignment="1">
      <alignment horizontal="center" vertical="center" wrapText="1"/>
      <protection/>
    </xf>
    <xf numFmtId="0" fontId="1" fillId="0" borderId="0" xfId="82" applyFont="1" applyAlignment="1">
      <alignment horizontal="center" vertical="center"/>
      <protection/>
    </xf>
    <xf numFmtId="0" fontId="28" fillId="0" borderId="10" xfId="82" applyFont="1" applyBorder="1">
      <alignment/>
      <protection/>
    </xf>
    <xf numFmtId="0" fontId="3" fillId="0" borderId="0" xfId="82" applyFont="1" applyAlignment="1">
      <alignment horizontal="center" vertical="top" wrapText="1"/>
      <protection/>
    </xf>
    <xf numFmtId="0" fontId="3" fillId="0" borderId="0" xfId="82" applyFont="1" applyBorder="1" applyAlignment="1">
      <alignment horizontal="center" vertical="top" wrapText="1"/>
      <protection/>
    </xf>
    <xf numFmtId="0" fontId="28" fillId="0" borderId="10" xfId="82" applyFont="1" applyBorder="1" applyAlignment="1">
      <alignment wrapText="1"/>
      <protection/>
    </xf>
    <xf numFmtId="0" fontId="3" fillId="0" borderId="11" xfId="82" applyFont="1" applyBorder="1" applyAlignment="1">
      <alignment horizontal="center" vertical="center" wrapText="1"/>
      <protection/>
    </xf>
    <xf numFmtId="0" fontId="3" fillId="0" borderId="14" xfId="82" applyFont="1" applyBorder="1" applyAlignment="1">
      <alignment horizontal="left" vertical="center" wrapText="1"/>
      <protection/>
    </xf>
    <xf numFmtId="0" fontId="3" fillId="0" borderId="20" xfId="82" applyFont="1" applyBorder="1" applyAlignment="1">
      <alignment horizontal="left" vertical="center" wrapText="1"/>
      <protection/>
    </xf>
    <xf numFmtId="0" fontId="3" fillId="0" borderId="15" xfId="82" applyFont="1" applyBorder="1" applyAlignment="1">
      <alignment horizontal="left" vertical="center" wrapText="1"/>
      <protection/>
    </xf>
    <xf numFmtId="0" fontId="3" fillId="0" borderId="0" xfId="82" applyFont="1" applyAlignment="1">
      <alignment vertical="center" wrapText="1"/>
      <protection/>
    </xf>
    <xf numFmtId="0" fontId="3" fillId="0" borderId="11" xfId="82" applyFont="1" applyBorder="1" applyAlignment="1">
      <alignment horizontal="left" vertical="center" wrapText="1"/>
      <protection/>
    </xf>
    <xf numFmtId="0" fontId="6" fillId="0" borderId="14" xfId="82" applyFont="1" applyBorder="1" applyAlignment="1">
      <alignment horizontal="left" vertical="center" wrapText="1"/>
      <protection/>
    </xf>
    <xf numFmtId="0" fontId="6" fillId="0" borderId="20" xfId="82" applyFont="1" applyBorder="1" applyAlignment="1">
      <alignment horizontal="left" vertical="center" wrapText="1"/>
      <protection/>
    </xf>
    <xf numFmtId="0" fontId="6" fillId="0" borderId="15" xfId="82" applyFont="1" applyBorder="1" applyAlignment="1">
      <alignment horizontal="left" vertical="center" wrapText="1"/>
      <protection/>
    </xf>
    <xf numFmtId="0" fontId="4" fillId="0" borderId="0" xfId="82" applyFont="1" applyBorder="1" applyAlignment="1">
      <alignment horizontal="center" vertical="top" wrapText="1"/>
      <protection/>
    </xf>
    <xf numFmtId="0" fontId="28" fillId="0" borderId="10" xfId="82" applyFont="1" applyBorder="1" applyAlignment="1">
      <alignment horizontal="center"/>
      <protection/>
    </xf>
    <xf numFmtId="0" fontId="1" fillId="0" borderId="0" xfId="82" applyFont="1" applyAlignment="1">
      <alignment horizontal="left" vertical="center" wrapText="1"/>
      <protection/>
    </xf>
    <xf numFmtId="0" fontId="3" fillId="0" borderId="14" xfId="82" applyFont="1" applyBorder="1" applyAlignment="1">
      <alignment horizontal="left"/>
      <protection/>
    </xf>
    <xf numFmtId="0" fontId="3" fillId="0" borderId="20" xfId="82" applyFont="1" applyBorder="1" applyAlignment="1">
      <alignment horizontal="left"/>
      <protection/>
    </xf>
    <xf numFmtId="0" fontId="3" fillId="0" borderId="15" xfId="82" applyFont="1" applyBorder="1" applyAlignment="1">
      <alignment horizontal="left"/>
      <protection/>
    </xf>
    <xf numFmtId="0" fontId="3" fillId="0" borderId="14" xfId="82" applyFont="1" applyBorder="1" applyAlignment="1">
      <alignment horizontal="left" wrapText="1"/>
      <protection/>
    </xf>
    <xf numFmtId="0" fontId="3" fillId="0" borderId="20" xfId="82" applyFont="1" applyBorder="1" applyAlignment="1">
      <alignment horizontal="left" wrapText="1"/>
      <protection/>
    </xf>
    <xf numFmtId="0" fontId="3" fillId="0" borderId="15" xfId="82" applyFont="1" applyBorder="1" applyAlignment="1">
      <alignment horizontal="left" wrapText="1"/>
      <protection/>
    </xf>
    <xf numFmtId="0" fontId="3" fillId="0" borderId="0" xfId="82" applyFont="1" applyAlignment="1">
      <alignment horizontal="left" vertical="center" wrapText="1"/>
      <protection/>
    </xf>
    <xf numFmtId="0" fontId="3" fillId="0" borderId="14" xfId="75" applyFont="1" applyBorder="1" applyAlignment="1">
      <alignment horizontal="left"/>
      <protection/>
    </xf>
    <xf numFmtId="0" fontId="3" fillId="0" borderId="20" xfId="75" applyFont="1" applyBorder="1" applyAlignment="1">
      <alignment horizontal="left"/>
      <protection/>
    </xf>
    <xf numFmtId="0" fontId="3" fillId="0" borderId="15" xfId="75" applyFont="1" applyBorder="1" applyAlignment="1">
      <alignment horizontal="left"/>
      <protection/>
    </xf>
    <xf numFmtId="0" fontId="3" fillId="0" borderId="14" xfId="75" applyFont="1" applyBorder="1" applyAlignment="1">
      <alignment horizontal="left" wrapText="1"/>
      <protection/>
    </xf>
    <xf numFmtId="0" fontId="3" fillId="0" borderId="20" xfId="75" applyFont="1" applyBorder="1" applyAlignment="1">
      <alignment horizontal="left" wrapText="1"/>
      <protection/>
    </xf>
    <xf numFmtId="0" fontId="3" fillId="0" borderId="15" xfId="75" applyFont="1" applyBorder="1" applyAlignment="1">
      <alignment horizontal="left" wrapText="1"/>
      <protection/>
    </xf>
    <xf numFmtId="0" fontId="3" fillId="0" borderId="0" xfId="75" applyFont="1" applyAlignment="1">
      <alignment horizontal="left" vertical="center" wrapText="1"/>
      <protection/>
    </xf>
    <xf numFmtId="0" fontId="3" fillId="0" borderId="14" xfId="75" applyFont="1" applyBorder="1" applyAlignment="1">
      <alignment horizontal="left" vertical="center" wrapText="1"/>
      <protection/>
    </xf>
    <xf numFmtId="0" fontId="3" fillId="0" borderId="20" xfId="75" applyFont="1" applyBorder="1" applyAlignment="1">
      <alignment horizontal="left" vertical="center" wrapText="1"/>
      <protection/>
    </xf>
    <xf numFmtId="0" fontId="3" fillId="0" borderId="15" xfId="75" applyFont="1" applyBorder="1" applyAlignment="1">
      <alignment horizontal="left" vertical="center" wrapText="1"/>
      <protection/>
    </xf>
    <xf numFmtId="0" fontId="3" fillId="0" borderId="11" xfId="75" applyFont="1" applyBorder="1" applyAlignment="1">
      <alignment horizontal="center" vertical="center" wrapText="1"/>
      <protection/>
    </xf>
    <xf numFmtId="0" fontId="4" fillId="0" borderId="0" xfId="75" applyFont="1" applyAlignment="1">
      <alignment horizontal="left" vertical="top" wrapText="1"/>
      <protection/>
    </xf>
    <xf numFmtId="0" fontId="3" fillId="0" borderId="0" xfId="75" applyFont="1" applyAlignment="1">
      <alignment horizontal="center" vertical="center" wrapText="1"/>
      <protection/>
    </xf>
    <xf numFmtId="0" fontId="3" fillId="0" borderId="0" xfId="75" applyFont="1" applyBorder="1" applyAlignment="1">
      <alignment horizontal="center" vertical="center" wrapText="1"/>
      <protection/>
    </xf>
    <xf numFmtId="0" fontId="1" fillId="0" borderId="0" xfId="75" applyFont="1" applyAlignment="1">
      <alignment horizontal="center" vertical="center"/>
      <protection/>
    </xf>
    <xf numFmtId="0" fontId="28" fillId="0" borderId="10" xfId="75" applyFont="1" applyBorder="1">
      <alignment/>
      <protection/>
    </xf>
    <xf numFmtId="0" fontId="3" fillId="0" borderId="0" xfId="75" applyFont="1" applyAlignment="1">
      <alignment horizontal="center" vertical="top" wrapText="1"/>
      <protection/>
    </xf>
    <xf numFmtId="0" fontId="3" fillId="0" borderId="0" xfId="75" applyFont="1" applyBorder="1" applyAlignment="1">
      <alignment horizontal="center" vertical="top" wrapText="1"/>
      <protection/>
    </xf>
    <xf numFmtId="0" fontId="3" fillId="0" borderId="0" xfId="75" applyFont="1" applyAlignment="1">
      <alignment vertical="center" wrapText="1"/>
      <protection/>
    </xf>
    <xf numFmtId="0" fontId="3" fillId="0" borderId="11" xfId="75" applyFont="1" applyBorder="1" applyAlignment="1">
      <alignment horizontal="left" vertical="center" wrapText="1"/>
      <protection/>
    </xf>
    <xf numFmtId="0" fontId="6" fillId="0" borderId="14" xfId="75" applyFont="1" applyBorder="1" applyAlignment="1">
      <alignment horizontal="left" vertical="center" wrapText="1"/>
      <protection/>
    </xf>
    <xf numFmtId="0" fontId="6" fillId="0" borderId="20" xfId="75" applyFont="1" applyBorder="1" applyAlignment="1">
      <alignment horizontal="left" vertical="center" wrapText="1"/>
      <protection/>
    </xf>
    <xf numFmtId="0" fontId="6" fillId="0" borderId="15" xfId="75" applyFont="1" applyBorder="1" applyAlignment="1">
      <alignment horizontal="left" vertical="center" wrapText="1"/>
      <protection/>
    </xf>
    <xf numFmtId="0" fontId="4" fillId="0" borderId="0" xfId="75" applyFont="1" applyBorder="1" applyAlignment="1">
      <alignment horizontal="center" vertical="top" wrapText="1"/>
      <protection/>
    </xf>
    <xf numFmtId="0" fontId="28" fillId="0" borderId="10" xfId="75" applyFont="1" applyBorder="1" applyAlignment="1">
      <alignment horizontal="center"/>
      <protection/>
    </xf>
    <xf numFmtId="0" fontId="1" fillId="0" borderId="0" xfId="75" applyFont="1" applyAlignment="1">
      <alignment horizontal="left" vertical="center" wrapText="1"/>
      <protection/>
    </xf>
    <xf numFmtId="0" fontId="4" fillId="0" borderId="0" xfId="80" applyFont="1" applyAlignment="1">
      <alignment horizontal="left" vertical="top" wrapText="1"/>
      <protection/>
    </xf>
    <xf numFmtId="0" fontId="3" fillId="0" borderId="0" xfId="80" applyFont="1" applyAlignment="1">
      <alignment horizontal="center" vertical="center" wrapText="1"/>
      <protection/>
    </xf>
    <xf numFmtId="0" fontId="3" fillId="0" borderId="0" xfId="80" applyFont="1" applyBorder="1" applyAlignment="1">
      <alignment horizontal="center" vertical="center" wrapText="1"/>
      <protection/>
    </xf>
    <xf numFmtId="0" fontId="1" fillId="0" borderId="0" xfId="80" applyFont="1" applyAlignment="1">
      <alignment horizontal="center" vertical="center"/>
      <protection/>
    </xf>
    <xf numFmtId="0" fontId="28" fillId="0" borderId="10" xfId="80" applyFont="1" applyBorder="1">
      <alignment/>
      <protection/>
    </xf>
    <xf numFmtId="0" fontId="3" fillId="0" borderId="0" xfId="80" applyFont="1" applyAlignment="1">
      <alignment horizontal="center" vertical="top" wrapText="1"/>
      <protection/>
    </xf>
    <xf numFmtId="0" fontId="3" fillId="0" borderId="0" xfId="80" applyFont="1" applyBorder="1" applyAlignment="1">
      <alignment horizontal="center" vertical="top" wrapText="1"/>
      <protection/>
    </xf>
    <xf numFmtId="0" fontId="3" fillId="0" borderId="11" xfId="80" applyFont="1" applyBorder="1" applyAlignment="1">
      <alignment horizontal="center" vertical="center" wrapText="1"/>
      <protection/>
    </xf>
    <xf numFmtId="0" fontId="3" fillId="0" borderId="14" xfId="80" applyFont="1" applyBorder="1" applyAlignment="1">
      <alignment horizontal="left" vertical="center" wrapText="1"/>
      <protection/>
    </xf>
    <xf numFmtId="0" fontId="3" fillId="0" borderId="20" xfId="80" applyFont="1" applyBorder="1" applyAlignment="1">
      <alignment horizontal="left" vertical="center" wrapText="1"/>
      <protection/>
    </xf>
    <xf numFmtId="0" fontId="3" fillId="0" borderId="15" xfId="80" applyFont="1" applyBorder="1" applyAlignment="1">
      <alignment horizontal="left" vertical="center" wrapText="1"/>
      <protection/>
    </xf>
    <xf numFmtId="0" fontId="3" fillId="0" borderId="0" xfId="80" applyFont="1" applyAlignment="1">
      <alignment horizontal="left" vertical="center" wrapText="1"/>
      <protection/>
    </xf>
    <xf numFmtId="0" fontId="3" fillId="0" borderId="11" xfId="80" applyFont="1" applyBorder="1" applyAlignment="1">
      <alignment horizontal="left" vertical="center" wrapText="1"/>
      <protection/>
    </xf>
    <xf numFmtId="0" fontId="6" fillId="0" borderId="14" xfId="80" applyFont="1" applyBorder="1" applyAlignment="1">
      <alignment horizontal="left" vertical="center" wrapText="1"/>
      <protection/>
    </xf>
    <xf numFmtId="0" fontId="6" fillId="0" borderId="20" xfId="80" applyFont="1" applyBorder="1" applyAlignment="1">
      <alignment horizontal="left" vertical="center" wrapText="1"/>
      <protection/>
    </xf>
    <xf numFmtId="0" fontId="6" fillId="0" borderId="15" xfId="80" applyFont="1" applyBorder="1" applyAlignment="1">
      <alignment horizontal="left" vertical="center" wrapText="1"/>
      <protection/>
    </xf>
    <xf numFmtId="0" fontId="3" fillId="0" borderId="14" xfId="80" applyFont="1" applyBorder="1" applyAlignment="1">
      <alignment horizontal="left"/>
      <protection/>
    </xf>
    <xf numFmtId="0" fontId="3" fillId="0" borderId="20" xfId="80" applyFont="1" applyBorder="1" applyAlignment="1">
      <alignment horizontal="left"/>
      <protection/>
    </xf>
    <xf numFmtId="0" fontId="3" fillId="0" borderId="15" xfId="80" applyFont="1" applyBorder="1" applyAlignment="1">
      <alignment horizontal="left"/>
      <protection/>
    </xf>
    <xf numFmtId="0" fontId="3" fillId="0" borderId="0" xfId="80" applyFont="1" applyAlignment="1">
      <alignment vertical="center" wrapText="1"/>
      <protection/>
    </xf>
    <xf numFmtId="0" fontId="4" fillId="0" borderId="0" xfId="80" applyFont="1" applyBorder="1" applyAlignment="1">
      <alignment horizontal="center" vertical="top" wrapText="1"/>
      <protection/>
    </xf>
    <xf numFmtId="0" fontId="28" fillId="0" borderId="10" xfId="80" applyFont="1" applyBorder="1" applyAlignment="1">
      <alignment horizontal="center"/>
      <protection/>
    </xf>
    <xf numFmtId="0" fontId="1" fillId="0" borderId="0" xfId="80" applyFont="1" applyAlignment="1">
      <alignment horizontal="left" vertical="center" wrapText="1"/>
      <protection/>
    </xf>
    <xf numFmtId="0" fontId="3" fillId="0" borderId="11" xfId="80" applyFont="1" applyBorder="1" applyAlignment="1">
      <alignment horizontal="left" wrapText="1"/>
      <protection/>
    </xf>
    <xf numFmtId="0" fontId="3" fillId="0" borderId="14" xfId="74" applyFont="1" applyBorder="1" applyAlignment="1">
      <alignment horizontal="left" wrapText="1"/>
      <protection/>
    </xf>
    <xf numFmtId="0" fontId="3" fillId="0" borderId="20" xfId="74" applyFont="1" applyBorder="1" applyAlignment="1">
      <alignment horizontal="left" wrapText="1"/>
      <protection/>
    </xf>
    <xf numFmtId="0" fontId="3" fillId="0" borderId="15" xfId="74" applyFont="1" applyBorder="1" applyAlignment="1">
      <alignment horizontal="left" wrapText="1"/>
      <protection/>
    </xf>
    <xf numFmtId="0" fontId="3" fillId="0" borderId="0" xfId="74" applyFont="1" applyAlignment="1">
      <alignment horizontal="left" vertical="center" wrapText="1"/>
      <protection/>
    </xf>
    <xf numFmtId="0" fontId="3" fillId="0" borderId="14" xfId="74" applyFont="1" applyBorder="1" applyAlignment="1">
      <alignment horizontal="left" vertical="center" wrapText="1"/>
      <protection/>
    </xf>
    <xf numFmtId="0" fontId="3" fillId="0" borderId="20" xfId="74" applyFont="1" applyBorder="1" applyAlignment="1">
      <alignment horizontal="left" vertical="center" wrapText="1"/>
      <protection/>
    </xf>
    <xf numFmtId="0" fontId="3" fillId="0" borderId="15" xfId="74" applyFont="1" applyBorder="1" applyAlignment="1">
      <alignment horizontal="left" vertical="center" wrapText="1"/>
      <protection/>
    </xf>
    <xf numFmtId="0" fontId="3" fillId="0" borderId="11" xfId="74" applyFont="1" applyBorder="1" applyAlignment="1">
      <alignment horizontal="center" vertical="center" wrapText="1"/>
      <protection/>
    </xf>
    <xf numFmtId="0" fontId="28" fillId="0" borderId="10" xfId="74" applyFont="1" applyBorder="1" applyAlignment="1">
      <alignment horizontal="center"/>
      <protection/>
    </xf>
    <xf numFmtId="0" fontId="4" fillId="0" borderId="0" xfId="74" applyFont="1" applyBorder="1" applyAlignment="1">
      <alignment horizontal="center" vertical="top" wrapText="1"/>
      <protection/>
    </xf>
    <xf numFmtId="0" fontId="1" fillId="0" borderId="0" xfId="74" applyFont="1" applyAlignment="1">
      <alignment horizontal="left" vertical="center" wrapText="1"/>
      <protection/>
    </xf>
    <xf numFmtId="0" fontId="3" fillId="0" borderId="0" xfId="74" applyFont="1" applyAlignment="1">
      <alignment vertical="center" wrapText="1"/>
      <protection/>
    </xf>
    <xf numFmtId="0" fontId="3" fillId="0" borderId="0" xfId="74" applyFont="1" applyAlignment="1">
      <alignment horizontal="center" vertical="center" wrapText="1"/>
      <protection/>
    </xf>
    <xf numFmtId="0" fontId="28" fillId="0" borderId="10" xfId="74" applyFont="1" applyBorder="1">
      <alignment/>
      <protection/>
    </xf>
    <xf numFmtId="0" fontId="3" fillId="0" borderId="0" xfId="74" applyFont="1" applyAlignment="1">
      <alignment horizontal="center" vertical="top" wrapText="1"/>
      <protection/>
    </xf>
    <xf numFmtId="0" fontId="3" fillId="0" borderId="0" xfId="74" applyFont="1" applyBorder="1" applyAlignment="1">
      <alignment horizontal="center" vertical="center" wrapText="1"/>
      <protection/>
    </xf>
    <xf numFmtId="0" fontId="3" fillId="0" borderId="11" xfId="74" applyFont="1" applyBorder="1" applyAlignment="1">
      <alignment horizontal="left" vertical="center" wrapText="1"/>
      <protection/>
    </xf>
    <xf numFmtId="0" fontId="6" fillId="0" borderId="14" xfId="74" applyFont="1" applyBorder="1" applyAlignment="1">
      <alignment horizontal="left" vertical="center" wrapText="1"/>
      <protection/>
    </xf>
    <xf numFmtId="0" fontId="6" fillId="0" borderId="20" xfId="74" applyFont="1" applyBorder="1" applyAlignment="1">
      <alignment horizontal="left" vertical="center" wrapText="1"/>
      <protection/>
    </xf>
    <xf numFmtId="0" fontId="6" fillId="0" borderId="15" xfId="74" applyFont="1" applyBorder="1" applyAlignment="1">
      <alignment horizontal="left" vertical="center" wrapText="1"/>
      <protection/>
    </xf>
    <xf numFmtId="0" fontId="3" fillId="0" borderId="14" xfId="74" applyFont="1" applyBorder="1" applyAlignment="1">
      <alignment horizontal="left"/>
      <protection/>
    </xf>
    <xf numFmtId="0" fontId="3" fillId="0" borderId="20" xfId="74" applyFont="1" applyBorder="1" applyAlignment="1">
      <alignment horizontal="left"/>
      <protection/>
    </xf>
    <xf numFmtId="0" fontId="3" fillId="0" borderId="15" xfId="74" applyFont="1" applyBorder="1" applyAlignment="1">
      <alignment horizontal="left"/>
      <protection/>
    </xf>
    <xf numFmtId="0" fontId="4" fillId="0" borderId="0" xfId="74" applyFont="1" applyAlignment="1">
      <alignment horizontal="left" vertical="top" wrapText="1"/>
      <protection/>
    </xf>
    <xf numFmtId="0" fontId="1" fillId="0" borderId="0" xfId="74" applyFont="1" applyAlignment="1">
      <alignment horizontal="center" vertical="center"/>
      <protection/>
    </xf>
    <xf numFmtId="0" fontId="3" fillId="0" borderId="0" xfId="74" applyFont="1" applyBorder="1" applyAlignment="1">
      <alignment horizontal="center" vertical="top" wrapText="1"/>
      <protection/>
    </xf>
    <xf numFmtId="0" fontId="3" fillId="0" borderId="14" xfId="76" applyFont="1" applyBorder="1" applyAlignment="1">
      <alignment horizontal="left" vertical="center" wrapText="1"/>
      <protection/>
    </xf>
    <xf numFmtId="0" fontId="3" fillId="0" borderId="20" xfId="76" applyFont="1" applyBorder="1" applyAlignment="1">
      <alignment horizontal="left" vertical="center" wrapText="1"/>
      <protection/>
    </xf>
    <xf numFmtId="0" fontId="3" fillId="0" borderId="15" xfId="76" applyFont="1" applyBorder="1" applyAlignment="1">
      <alignment horizontal="left" vertical="center" wrapText="1"/>
      <protection/>
    </xf>
    <xf numFmtId="0" fontId="3" fillId="0" borderId="14" xfId="76" applyFont="1" applyBorder="1" applyAlignment="1">
      <alignment horizontal="left" wrapText="1"/>
      <protection/>
    </xf>
    <xf numFmtId="0" fontId="3" fillId="0" borderId="20" xfId="76" applyFont="1" applyBorder="1" applyAlignment="1">
      <alignment horizontal="left" wrapText="1"/>
      <protection/>
    </xf>
    <xf numFmtId="0" fontId="3" fillId="0" borderId="15" xfId="76" applyFont="1" applyBorder="1" applyAlignment="1">
      <alignment horizontal="left" wrapText="1"/>
      <protection/>
    </xf>
    <xf numFmtId="0" fontId="3" fillId="0" borderId="0" xfId="76" applyFont="1" applyAlignment="1">
      <alignment horizontal="left" vertical="center" wrapText="1"/>
      <protection/>
    </xf>
    <xf numFmtId="0" fontId="3" fillId="0" borderId="11" xfId="76" applyFont="1" applyBorder="1" applyAlignment="1">
      <alignment horizontal="center" vertical="center" wrapText="1"/>
      <protection/>
    </xf>
    <xf numFmtId="0" fontId="28" fillId="0" borderId="10" xfId="76" applyFont="1" applyBorder="1" applyAlignment="1">
      <alignment horizontal="center"/>
      <protection/>
    </xf>
    <xf numFmtId="0" fontId="4" fillId="0" borderId="0" xfId="76" applyFont="1" applyBorder="1" applyAlignment="1">
      <alignment horizontal="center" vertical="top" wrapText="1"/>
      <protection/>
    </xf>
    <xf numFmtId="0" fontId="1" fillId="0" borderId="0" xfId="76" applyFont="1" applyAlignment="1">
      <alignment horizontal="left" vertical="center" wrapText="1"/>
      <protection/>
    </xf>
    <xf numFmtId="0" fontId="3" fillId="0" borderId="0" xfId="76" applyFont="1" applyAlignment="1">
      <alignment vertical="center" wrapText="1"/>
      <protection/>
    </xf>
    <xf numFmtId="0" fontId="3" fillId="0" borderId="0" xfId="76" applyFont="1" applyAlignment="1">
      <alignment horizontal="center" vertical="center" wrapText="1"/>
      <protection/>
    </xf>
    <xf numFmtId="0" fontId="28" fillId="0" borderId="10" xfId="76" applyFont="1" applyBorder="1" applyAlignment="1">
      <alignment wrapText="1"/>
      <protection/>
    </xf>
    <xf numFmtId="0" fontId="3" fillId="0" borderId="0" xfId="76" applyFont="1" applyAlignment="1">
      <alignment horizontal="center" vertical="top" wrapText="1"/>
      <protection/>
    </xf>
    <xf numFmtId="0" fontId="3" fillId="0" borderId="0" xfId="76" applyFont="1" applyBorder="1" applyAlignment="1">
      <alignment horizontal="center" vertical="center" wrapText="1"/>
      <protection/>
    </xf>
    <xf numFmtId="0" fontId="3" fillId="0" borderId="11" xfId="76" applyFont="1" applyBorder="1" applyAlignment="1">
      <alignment horizontal="left" vertical="center" wrapText="1"/>
      <protection/>
    </xf>
    <xf numFmtId="0" fontId="6" fillId="0" borderId="14" xfId="76" applyFont="1" applyBorder="1" applyAlignment="1">
      <alignment horizontal="left" vertical="center" wrapText="1"/>
      <protection/>
    </xf>
    <xf numFmtId="0" fontId="6" fillId="0" borderId="20" xfId="76" applyFont="1" applyBorder="1" applyAlignment="1">
      <alignment horizontal="left" vertical="center" wrapText="1"/>
      <protection/>
    </xf>
    <xf numFmtId="0" fontId="6" fillId="0" borderId="15" xfId="76" applyFont="1" applyBorder="1" applyAlignment="1">
      <alignment horizontal="left" vertical="center" wrapText="1"/>
      <protection/>
    </xf>
    <xf numFmtId="0" fontId="3" fillId="0" borderId="14" xfId="76" applyFont="1" applyBorder="1" applyAlignment="1">
      <alignment horizontal="left"/>
      <protection/>
    </xf>
    <xf numFmtId="0" fontId="3" fillId="0" borderId="20" xfId="76" applyFont="1" applyBorder="1" applyAlignment="1">
      <alignment horizontal="left"/>
      <protection/>
    </xf>
    <xf numFmtId="0" fontId="3" fillId="0" borderId="15" xfId="76" applyFont="1" applyBorder="1" applyAlignment="1">
      <alignment horizontal="left"/>
      <protection/>
    </xf>
    <xf numFmtId="0" fontId="4" fillId="0" borderId="0" xfId="76" applyFont="1" applyAlignment="1">
      <alignment horizontal="left" vertical="top" wrapText="1"/>
      <protection/>
    </xf>
    <xf numFmtId="0" fontId="1" fillId="0" borderId="0" xfId="76" applyFont="1" applyAlignment="1">
      <alignment horizontal="center" vertical="center"/>
      <protection/>
    </xf>
    <xf numFmtId="0" fontId="28" fillId="0" borderId="10" xfId="76" applyFont="1" applyBorder="1">
      <alignment/>
      <protection/>
    </xf>
    <xf numFmtId="0" fontId="3" fillId="0" borderId="0" xfId="76" applyFont="1" applyBorder="1" applyAlignment="1">
      <alignment horizontal="center" vertical="top" wrapText="1"/>
      <protection/>
    </xf>
    <xf numFmtId="0" fontId="3" fillId="0" borderId="14" xfId="77" applyFont="1" applyBorder="1" applyAlignment="1">
      <alignment horizontal="left" vertical="center" wrapText="1"/>
      <protection/>
    </xf>
    <xf numFmtId="0" fontId="3" fillId="0" borderId="20" xfId="77" applyFont="1" applyBorder="1" applyAlignment="1">
      <alignment horizontal="left" vertical="center" wrapText="1"/>
      <protection/>
    </xf>
    <xf numFmtId="0" fontId="3" fillId="0" borderId="15" xfId="77" applyFont="1" applyBorder="1" applyAlignment="1">
      <alignment horizontal="left" vertical="center" wrapText="1"/>
      <protection/>
    </xf>
    <xf numFmtId="0" fontId="3" fillId="0" borderId="14" xfId="77" applyFont="1" applyBorder="1" applyAlignment="1">
      <alignment horizontal="left" wrapText="1"/>
      <protection/>
    </xf>
    <xf numFmtId="0" fontId="3" fillId="0" borderId="20" xfId="77" applyFont="1" applyBorder="1" applyAlignment="1">
      <alignment horizontal="left" wrapText="1"/>
      <protection/>
    </xf>
    <xf numFmtId="0" fontId="3" fillId="0" borderId="15" xfId="77" applyFont="1" applyBorder="1" applyAlignment="1">
      <alignment horizontal="left" wrapText="1"/>
      <protection/>
    </xf>
    <xf numFmtId="0" fontId="3" fillId="0" borderId="0" xfId="77" applyFont="1" applyAlignment="1">
      <alignment horizontal="left" vertical="center" wrapText="1"/>
      <protection/>
    </xf>
    <xf numFmtId="0" fontId="3" fillId="0" borderId="11" xfId="77" applyFont="1" applyBorder="1" applyAlignment="1">
      <alignment horizontal="center" vertical="center" wrapText="1"/>
      <protection/>
    </xf>
    <xf numFmtId="0" fontId="4" fillId="0" borderId="0" xfId="77" applyFont="1" applyAlignment="1">
      <alignment horizontal="left" vertical="top" wrapText="1"/>
      <protection/>
    </xf>
    <xf numFmtId="0" fontId="3" fillId="0" borderId="0" xfId="77" applyFont="1" applyAlignment="1">
      <alignment horizontal="center" vertical="center" wrapText="1"/>
      <protection/>
    </xf>
    <xf numFmtId="0" fontId="3" fillId="0" borderId="0" xfId="77" applyFont="1" applyBorder="1" applyAlignment="1">
      <alignment horizontal="center" vertical="center" wrapText="1"/>
      <protection/>
    </xf>
    <xf numFmtId="0" fontId="1" fillId="0" borderId="0" xfId="77" applyFont="1" applyAlignment="1">
      <alignment horizontal="center" vertical="center"/>
      <protection/>
    </xf>
    <xf numFmtId="0" fontId="28" fillId="0" borderId="10" xfId="77" applyFont="1" applyBorder="1">
      <alignment/>
      <protection/>
    </xf>
    <xf numFmtId="0" fontId="3" fillId="0" borderId="0" xfId="77" applyFont="1" applyAlignment="1">
      <alignment horizontal="center" vertical="top" wrapText="1"/>
      <protection/>
    </xf>
    <xf numFmtId="0" fontId="3" fillId="0" borderId="0" xfId="77" applyFont="1" applyBorder="1" applyAlignment="1">
      <alignment horizontal="center" vertical="top" wrapText="1"/>
      <protection/>
    </xf>
    <xf numFmtId="0" fontId="3" fillId="0" borderId="0" xfId="77" applyFont="1" applyAlignment="1">
      <alignment vertical="center" wrapText="1"/>
      <protection/>
    </xf>
    <xf numFmtId="0" fontId="3" fillId="0" borderId="11" xfId="77" applyFont="1" applyBorder="1" applyAlignment="1">
      <alignment horizontal="left" vertical="center" wrapText="1"/>
      <protection/>
    </xf>
    <xf numFmtId="0" fontId="6" fillId="0" borderId="14" xfId="77" applyFont="1" applyBorder="1" applyAlignment="1">
      <alignment horizontal="left" vertical="center" wrapText="1"/>
      <protection/>
    </xf>
    <xf numFmtId="0" fontId="6" fillId="0" borderId="20" xfId="77" applyFont="1" applyBorder="1" applyAlignment="1">
      <alignment horizontal="left" vertical="center" wrapText="1"/>
      <protection/>
    </xf>
    <xf numFmtId="0" fontId="6" fillId="0" borderId="15" xfId="77" applyFont="1" applyBorder="1" applyAlignment="1">
      <alignment horizontal="left" vertical="center" wrapText="1"/>
      <protection/>
    </xf>
    <xf numFmtId="0" fontId="3" fillId="0" borderId="14" xfId="77" applyFont="1" applyBorder="1" applyAlignment="1">
      <alignment horizontal="left"/>
      <protection/>
    </xf>
    <xf numFmtId="0" fontId="3" fillId="0" borderId="20" xfId="77" applyFont="1" applyBorder="1" applyAlignment="1">
      <alignment horizontal="left"/>
      <protection/>
    </xf>
    <xf numFmtId="0" fontId="3" fillId="0" borderId="15" xfId="77" applyFont="1" applyBorder="1" applyAlignment="1">
      <alignment horizontal="left"/>
      <protection/>
    </xf>
    <xf numFmtId="0" fontId="4" fillId="0" borderId="0" xfId="77" applyFont="1" applyBorder="1" applyAlignment="1">
      <alignment horizontal="center" vertical="top" wrapText="1"/>
      <protection/>
    </xf>
    <xf numFmtId="0" fontId="28" fillId="0" borderId="10" xfId="77" applyFont="1" applyBorder="1" applyAlignment="1">
      <alignment horizontal="center"/>
      <protection/>
    </xf>
    <xf numFmtId="0" fontId="1" fillId="0" borderId="0" xfId="77" applyFont="1" applyAlignment="1">
      <alignment horizontal="left" vertical="center" wrapText="1"/>
      <protection/>
    </xf>
    <xf numFmtId="0" fontId="3" fillId="0" borderId="0" xfId="78" applyFont="1" applyAlignment="1">
      <alignment horizontal="left" vertical="center" wrapText="1"/>
      <protection/>
    </xf>
    <xf numFmtId="0" fontId="3" fillId="0" borderId="14" xfId="78" applyFont="1" applyBorder="1" applyAlignment="1">
      <alignment horizontal="left"/>
      <protection/>
    </xf>
    <xf numFmtId="0" fontId="3" fillId="0" borderId="20" xfId="78" applyFont="1" applyBorder="1" applyAlignment="1">
      <alignment horizontal="left"/>
      <protection/>
    </xf>
    <xf numFmtId="0" fontId="3" fillId="0" borderId="15" xfId="78" applyFont="1" applyBorder="1" applyAlignment="1">
      <alignment horizontal="left"/>
      <protection/>
    </xf>
    <xf numFmtId="0" fontId="3" fillId="0" borderId="14" xfId="78" applyFont="1" applyBorder="1" applyAlignment="1">
      <alignment horizontal="left" vertical="center" wrapText="1"/>
      <protection/>
    </xf>
    <xf numFmtId="0" fontId="3" fillId="0" borderId="20" xfId="78" applyFont="1" applyBorder="1" applyAlignment="1">
      <alignment horizontal="left" vertical="center" wrapText="1"/>
      <protection/>
    </xf>
    <xf numFmtId="0" fontId="3" fillId="0" borderId="15" xfId="78" applyFont="1" applyBorder="1" applyAlignment="1">
      <alignment horizontal="left" vertical="center" wrapText="1"/>
      <protection/>
    </xf>
    <xf numFmtId="0" fontId="3" fillId="0" borderId="14" xfId="78" applyFont="1" applyBorder="1" applyAlignment="1">
      <alignment horizontal="left" wrapText="1"/>
      <protection/>
    </xf>
    <xf numFmtId="0" fontId="3" fillId="0" borderId="20" xfId="78" applyFont="1" applyBorder="1" applyAlignment="1">
      <alignment horizontal="left" wrapText="1"/>
      <protection/>
    </xf>
    <xf numFmtId="0" fontId="3" fillId="0" borderId="15" xfId="78" applyFont="1" applyBorder="1" applyAlignment="1">
      <alignment horizontal="left" wrapText="1"/>
      <protection/>
    </xf>
    <xf numFmtId="0" fontId="3" fillId="0" borderId="11" xfId="78" applyFont="1" applyBorder="1" applyAlignment="1">
      <alignment horizontal="center" vertical="center" wrapText="1"/>
      <protection/>
    </xf>
    <xf numFmtId="0" fontId="4" fillId="0" borderId="0" xfId="78" applyFont="1" applyAlignment="1">
      <alignment horizontal="left" vertical="top" wrapText="1"/>
      <protection/>
    </xf>
    <xf numFmtId="0" fontId="3" fillId="0" borderId="0" xfId="78" applyFont="1" applyAlignment="1">
      <alignment horizontal="center" vertical="center" wrapText="1"/>
      <protection/>
    </xf>
    <xf numFmtId="0" fontId="3" fillId="0" borderId="0" xfId="78" applyFont="1" applyBorder="1" applyAlignment="1">
      <alignment horizontal="center" vertical="center" wrapText="1"/>
      <protection/>
    </xf>
    <xf numFmtId="0" fontId="1" fillId="0" borderId="0" xfId="78" applyFont="1" applyAlignment="1">
      <alignment horizontal="center" vertical="center"/>
      <protection/>
    </xf>
    <xf numFmtId="0" fontId="28" fillId="0" borderId="10" xfId="78" applyFont="1" applyBorder="1">
      <alignment/>
      <protection/>
    </xf>
    <xf numFmtId="0" fontId="3" fillId="0" borderId="0" xfId="78" applyFont="1" applyAlignment="1">
      <alignment horizontal="center" vertical="top" wrapText="1"/>
      <protection/>
    </xf>
    <xf numFmtId="0" fontId="3" fillId="0" borderId="0" xfId="78" applyFont="1" applyBorder="1" applyAlignment="1">
      <alignment horizontal="center" vertical="top" wrapText="1"/>
      <protection/>
    </xf>
    <xf numFmtId="0" fontId="28" fillId="0" borderId="10" xfId="78" applyFont="1" applyBorder="1" applyAlignment="1">
      <alignment wrapText="1"/>
      <protection/>
    </xf>
    <xf numFmtId="0" fontId="3" fillId="0" borderId="0" xfId="78" applyFont="1" applyAlignment="1">
      <alignment vertical="center" wrapText="1"/>
      <protection/>
    </xf>
    <xf numFmtId="0" fontId="3" fillId="0" borderId="11" xfId="78" applyFont="1" applyBorder="1" applyAlignment="1">
      <alignment horizontal="left" vertical="center" wrapText="1"/>
      <protection/>
    </xf>
    <xf numFmtId="0" fontId="6" fillId="0" borderId="14" xfId="78" applyFont="1" applyBorder="1" applyAlignment="1">
      <alignment horizontal="left" vertical="center" wrapText="1"/>
      <protection/>
    </xf>
    <xf numFmtId="0" fontId="6" fillId="0" borderId="20" xfId="78" applyFont="1" applyBorder="1" applyAlignment="1">
      <alignment horizontal="left" vertical="center" wrapText="1"/>
      <protection/>
    </xf>
    <xf numFmtId="0" fontId="6" fillId="0" borderId="15" xfId="78" applyFont="1" applyBorder="1" applyAlignment="1">
      <alignment horizontal="left" vertical="center" wrapText="1"/>
      <protection/>
    </xf>
    <xf numFmtId="0" fontId="4" fillId="0" borderId="0" xfId="78" applyFont="1" applyBorder="1" applyAlignment="1">
      <alignment horizontal="center" vertical="top" wrapText="1"/>
      <protection/>
    </xf>
    <xf numFmtId="0" fontId="28" fillId="0" borderId="10" xfId="78" applyFont="1" applyBorder="1" applyAlignment="1">
      <alignment horizontal="center"/>
      <protection/>
    </xf>
    <xf numFmtId="0" fontId="1" fillId="0" borderId="0" xfId="78" applyFont="1" applyAlignment="1">
      <alignment horizontal="left" vertical="center" wrapText="1"/>
      <protection/>
    </xf>
    <xf numFmtId="0" fontId="3" fillId="0" borderId="14" xfId="79" applyFont="1" applyBorder="1" applyAlignment="1">
      <alignment horizontal="left" vertical="center" wrapText="1"/>
      <protection/>
    </xf>
    <xf numFmtId="0" fontId="3" fillId="0" borderId="20" xfId="79" applyFont="1" applyBorder="1" applyAlignment="1">
      <alignment horizontal="left" vertical="center" wrapText="1"/>
      <protection/>
    </xf>
    <xf numFmtId="0" fontId="3" fillId="0" borderId="15" xfId="79" applyFont="1" applyBorder="1" applyAlignment="1">
      <alignment horizontal="left" vertical="center" wrapText="1"/>
      <protection/>
    </xf>
    <xf numFmtId="0" fontId="3" fillId="0" borderId="0" xfId="79" applyFont="1" applyAlignment="1">
      <alignment horizontal="left" vertical="center" wrapText="1"/>
      <protection/>
    </xf>
    <xf numFmtId="0" fontId="3" fillId="0" borderId="11" xfId="79" applyFont="1" applyBorder="1" applyAlignment="1">
      <alignment horizontal="center" vertical="center" wrapText="1"/>
      <protection/>
    </xf>
    <xf numFmtId="0" fontId="28" fillId="0" borderId="10" xfId="79" applyFont="1" applyBorder="1" applyAlignment="1">
      <alignment horizontal="center"/>
      <protection/>
    </xf>
    <xf numFmtId="0" fontId="4" fillId="0" borderId="0" xfId="79" applyFont="1" applyBorder="1" applyAlignment="1">
      <alignment horizontal="center" vertical="top" wrapText="1"/>
      <protection/>
    </xf>
    <xf numFmtId="0" fontId="1" fillId="0" borderId="0" xfId="79" applyFont="1" applyAlignment="1">
      <alignment horizontal="left" vertical="center" wrapText="1"/>
      <protection/>
    </xf>
    <xf numFmtId="0" fontId="3" fillId="0" borderId="0" xfId="79" applyFont="1" applyAlignment="1">
      <alignment vertical="center" wrapText="1"/>
      <protection/>
    </xf>
    <xf numFmtId="0" fontId="3" fillId="0" borderId="11" xfId="79" applyFont="1" applyBorder="1" applyAlignment="1">
      <alignment horizontal="left" vertical="center" wrapText="1"/>
      <protection/>
    </xf>
    <xf numFmtId="0" fontId="6" fillId="0" borderId="14" xfId="79" applyFont="1" applyBorder="1" applyAlignment="1">
      <alignment horizontal="left" vertical="center" wrapText="1"/>
      <protection/>
    </xf>
    <xf numFmtId="0" fontId="6" fillId="0" borderId="20" xfId="79" applyFont="1" applyBorder="1" applyAlignment="1">
      <alignment horizontal="left" vertical="center" wrapText="1"/>
      <protection/>
    </xf>
    <xf numFmtId="0" fontId="6" fillId="0" borderId="15" xfId="79" applyFont="1" applyBorder="1" applyAlignment="1">
      <alignment horizontal="left" vertical="center" wrapText="1"/>
      <protection/>
    </xf>
    <xf numFmtId="0" fontId="3" fillId="0" borderId="0" xfId="79" applyFont="1" applyAlignment="1">
      <alignment horizontal="center" vertical="center" wrapText="1"/>
      <protection/>
    </xf>
    <xf numFmtId="0" fontId="3" fillId="0" borderId="0" xfId="79" applyFont="1" applyBorder="1" applyAlignment="1">
      <alignment horizontal="center" vertical="center" wrapText="1"/>
      <protection/>
    </xf>
    <xf numFmtId="0" fontId="28" fillId="0" borderId="10" xfId="79" applyFont="1" applyBorder="1" applyAlignment="1">
      <alignment wrapText="1"/>
      <protection/>
    </xf>
    <xf numFmtId="0" fontId="3" fillId="0" borderId="0" xfId="79" applyFont="1" applyAlignment="1">
      <alignment horizontal="center" vertical="top" wrapText="1"/>
      <protection/>
    </xf>
    <xf numFmtId="0" fontId="4" fillId="0" borderId="0" xfId="79" applyFont="1" applyAlignment="1">
      <alignment horizontal="left" vertical="top" wrapText="1"/>
      <protection/>
    </xf>
    <xf numFmtId="0" fontId="1" fillId="0" borderId="0" xfId="79" applyFont="1" applyAlignment="1">
      <alignment horizontal="center" vertical="center"/>
      <protection/>
    </xf>
    <xf numFmtId="0" fontId="28" fillId="0" borderId="10" xfId="79" applyFont="1" applyBorder="1">
      <alignment/>
      <protection/>
    </xf>
    <xf numFmtId="0" fontId="3" fillId="0" borderId="0" xfId="79" applyFont="1" applyBorder="1" applyAlignment="1">
      <alignment horizontal="center" vertical="top" wrapText="1"/>
      <protection/>
    </xf>
    <xf numFmtId="0" fontId="4" fillId="0" borderId="0" xfId="71" applyFont="1" applyAlignment="1">
      <alignment horizontal="left" vertical="top" wrapText="1"/>
      <protection/>
    </xf>
    <xf numFmtId="0" fontId="3" fillId="0" borderId="0" xfId="71" applyFont="1" applyAlignment="1">
      <alignment horizontal="center" vertical="center" wrapText="1"/>
      <protection/>
    </xf>
    <xf numFmtId="0" fontId="3" fillId="0" borderId="0" xfId="71" applyFont="1" applyBorder="1" applyAlignment="1">
      <alignment horizontal="center" vertical="center" wrapText="1"/>
      <protection/>
    </xf>
    <xf numFmtId="0" fontId="1" fillId="0" borderId="0" xfId="71" applyFont="1" applyAlignment="1">
      <alignment horizontal="center" vertical="center"/>
      <protection/>
    </xf>
    <xf numFmtId="0" fontId="28" fillId="0" borderId="10" xfId="71" applyFont="1" applyBorder="1">
      <alignment/>
      <protection/>
    </xf>
    <xf numFmtId="0" fontId="3" fillId="0" borderId="0" xfId="71" applyFont="1" applyAlignment="1">
      <alignment horizontal="center" vertical="top" wrapText="1"/>
      <protection/>
    </xf>
    <xf numFmtId="0" fontId="3" fillId="0" borderId="0" xfId="71" applyFont="1" applyBorder="1" applyAlignment="1">
      <alignment horizontal="center" vertical="top" wrapText="1"/>
      <protection/>
    </xf>
    <xf numFmtId="0" fontId="3" fillId="0" borderId="11" xfId="71" applyFont="1" applyBorder="1" applyAlignment="1">
      <alignment horizontal="center" vertical="center" wrapText="1"/>
      <protection/>
    </xf>
    <xf numFmtId="0" fontId="3" fillId="0" borderId="14" xfId="71" applyFont="1" applyBorder="1" applyAlignment="1">
      <alignment horizontal="left" vertical="center" wrapText="1"/>
      <protection/>
    </xf>
    <xf numFmtId="0" fontId="3" fillId="0" borderId="20" xfId="71" applyFont="1" applyBorder="1" applyAlignment="1">
      <alignment horizontal="left" vertical="center" wrapText="1"/>
      <protection/>
    </xf>
    <xf numFmtId="0" fontId="3" fillId="0" borderId="15" xfId="71" applyFont="1" applyBorder="1" applyAlignment="1">
      <alignment horizontal="left" vertical="center" wrapText="1"/>
      <protection/>
    </xf>
    <xf numFmtId="0" fontId="3" fillId="0" borderId="0" xfId="71" applyFont="1" applyAlignment="1">
      <alignment horizontal="left" vertical="center" wrapText="1"/>
      <protection/>
    </xf>
    <xf numFmtId="0" fontId="3" fillId="0" borderId="0" xfId="71" applyFont="1" applyAlignment="1">
      <alignment vertical="center" wrapText="1"/>
      <protection/>
    </xf>
    <xf numFmtId="0" fontId="3" fillId="0" borderId="11" xfId="71" applyFont="1" applyBorder="1" applyAlignment="1">
      <alignment horizontal="left" vertical="center" wrapText="1"/>
      <protection/>
    </xf>
    <xf numFmtId="0" fontId="6" fillId="0" borderId="14" xfId="71" applyFont="1" applyBorder="1" applyAlignment="1">
      <alignment horizontal="left" vertical="center" wrapText="1"/>
      <protection/>
    </xf>
    <xf numFmtId="0" fontId="6" fillId="0" borderId="20" xfId="71" applyFont="1" applyBorder="1" applyAlignment="1">
      <alignment horizontal="left" vertical="center" wrapText="1"/>
      <protection/>
    </xf>
    <xf numFmtId="0" fontId="6" fillId="0" borderId="15" xfId="71" applyFont="1" applyBorder="1" applyAlignment="1">
      <alignment horizontal="left" vertical="center" wrapText="1"/>
      <protection/>
    </xf>
    <xf numFmtId="0" fontId="4" fillId="0" borderId="0" xfId="71" applyFont="1" applyBorder="1" applyAlignment="1">
      <alignment horizontal="center" vertical="top" wrapText="1"/>
      <protection/>
    </xf>
    <xf numFmtId="0" fontId="28" fillId="0" borderId="10" xfId="71" applyFont="1" applyBorder="1" applyAlignment="1">
      <alignment horizontal="center"/>
      <protection/>
    </xf>
    <xf numFmtId="0" fontId="1" fillId="0" borderId="0" xfId="71" applyFont="1" applyAlignment="1">
      <alignment horizontal="left" vertical="center" wrapText="1"/>
      <protection/>
    </xf>
    <xf numFmtId="0" fontId="3" fillId="0" borderId="14" xfId="71" applyFont="1" applyBorder="1" applyAlignment="1">
      <alignment horizontal="left"/>
      <protection/>
    </xf>
    <xf numFmtId="0" fontId="3" fillId="0" borderId="20" xfId="71" applyFont="1" applyBorder="1" applyAlignment="1">
      <alignment horizontal="left"/>
      <protection/>
    </xf>
    <xf numFmtId="0" fontId="3" fillId="0" borderId="15" xfId="71" applyFont="1" applyBorder="1" applyAlignment="1">
      <alignment horizontal="left"/>
      <protection/>
    </xf>
    <xf numFmtId="0" fontId="28" fillId="0" borderId="10" xfId="72" applyFont="1" applyBorder="1" applyAlignment="1">
      <alignment horizontal="center"/>
      <protection/>
    </xf>
    <xf numFmtId="0" fontId="4" fillId="0" borderId="0" xfId="72" applyFont="1" applyBorder="1" applyAlignment="1">
      <alignment horizontal="center" vertical="top" wrapText="1"/>
      <protection/>
    </xf>
    <xf numFmtId="0" fontId="3" fillId="0" borderId="11" xfId="72" applyFont="1" applyBorder="1" applyAlignment="1">
      <alignment horizontal="center" vertical="center" wrapText="1"/>
      <protection/>
    </xf>
    <xf numFmtId="0" fontId="1" fillId="0" borderId="0" xfId="72" applyFont="1" applyAlignment="1">
      <alignment horizontal="left" vertical="center" wrapText="1"/>
      <protection/>
    </xf>
    <xf numFmtId="0" fontId="3" fillId="0" borderId="0" xfId="72" applyFont="1" applyAlignment="1">
      <alignment horizontal="left" vertical="center" wrapText="1"/>
      <protection/>
    </xf>
    <xf numFmtId="0" fontId="3" fillId="0" borderId="0" xfId="72" applyFont="1" applyAlignment="1">
      <alignment vertical="center" wrapText="1"/>
      <protection/>
    </xf>
    <xf numFmtId="0" fontId="3" fillId="0" borderId="11" xfId="72" applyFont="1" applyBorder="1" applyAlignment="1">
      <alignment horizontal="left" vertical="center" wrapText="1"/>
      <protection/>
    </xf>
    <xf numFmtId="0" fontId="6" fillId="0" borderId="14" xfId="72" applyFont="1" applyBorder="1" applyAlignment="1">
      <alignment horizontal="left" vertical="center" wrapText="1"/>
      <protection/>
    </xf>
    <xf numFmtId="0" fontId="6" fillId="0" borderId="20" xfId="72" applyFont="1" applyBorder="1" applyAlignment="1">
      <alignment horizontal="left" vertical="center" wrapText="1"/>
      <protection/>
    </xf>
    <xf numFmtId="0" fontId="6" fillId="0" borderId="15" xfId="72" applyFont="1" applyBorder="1" applyAlignment="1">
      <alignment horizontal="left" vertical="center" wrapText="1"/>
      <protection/>
    </xf>
    <xf numFmtId="0" fontId="3" fillId="0" borderId="0" xfId="72" applyFont="1" applyAlignment="1">
      <alignment horizontal="center" vertical="center" wrapText="1"/>
      <protection/>
    </xf>
    <xf numFmtId="0" fontId="3" fillId="0" borderId="0" xfId="72" applyFont="1" applyBorder="1" applyAlignment="1">
      <alignment horizontal="center" vertical="center" wrapText="1"/>
      <protection/>
    </xf>
    <xf numFmtId="0" fontId="28" fillId="0" borderId="10" xfId="72" applyFont="1" applyBorder="1">
      <alignment/>
      <protection/>
    </xf>
    <xf numFmtId="0" fontId="3" fillId="0" borderId="0" xfId="72" applyFont="1" applyAlignment="1">
      <alignment horizontal="center" vertical="top" wrapText="1"/>
      <protection/>
    </xf>
    <xf numFmtId="0" fontId="3" fillId="0" borderId="14" xfId="72" applyFont="1" applyBorder="1" applyAlignment="1">
      <alignment horizontal="left" vertical="center" wrapText="1"/>
      <protection/>
    </xf>
    <xf numFmtId="0" fontId="3" fillId="0" borderId="20" xfId="72" applyFont="1" applyBorder="1" applyAlignment="1">
      <alignment horizontal="left" vertical="center" wrapText="1"/>
      <protection/>
    </xf>
    <xf numFmtId="0" fontId="3" fillId="0" borderId="15" xfId="72" applyFont="1" applyBorder="1" applyAlignment="1">
      <alignment horizontal="left" vertical="center" wrapText="1"/>
      <protection/>
    </xf>
    <xf numFmtId="0" fontId="4" fillId="0" borderId="0" xfId="72" applyFont="1" applyAlignment="1">
      <alignment horizontal="left" vertical="top" wrapText="1"/>
      <protection/>
    </xf>
    <xf numFmtId="0" fontId="1" fillId="0" borderId="0" xfId="72" applyFont="1" applyAlignment="1">
      <alignment horizontal="center" vertical="center"/>
      <protection/>
    </xf>
    <xf numFmtId="0" fontId="3" fillId="0" borderId="0" xfId="72" applyFont="1" applyBorder="1" applyAlignment="1">
      <alignment horizontal="center" vertical="top" wrapText="1"/>
      <protection/>
    </xf>
    <xf numFmtId="0" fontId="3" fillId="0" borderId="14" xfId="70" applyFont="1" applyBorder="1" applyAlignment="1">
      <alignment horizontal="left" vertical="center" wrapText="1"/>
      <protection/>
    </xf>
    <xf numFmtId="0" fontId="3" fillId="0" borderId="20" xfId="70" applyFont="1" applyBorder="1" applyAlignment="1">
      <alignment horizontal="left" vertical="center" wrapText="1"/>
      <protection/>
    </xf>
    <xf numFmtId="0" fontId="3" fillId="0" borderId="15" xfId="70" applyFont="1" applyBorder="1" applyAlignment="1">
      <alignment horizontal="left" vertical="center" wrapText="1"/>
      <protection/>
    </xf>
    <xf numFmtId="0" fontId="3" fillId="0" borderId="14" xfId="70" applyFont="1" applyBorder="1" applyAlignment="1">
      <alignment horizontal="center" vertical="center" wrapText="1"/>
      <protection/>
    </xf>
    <xf numFmtId="0" fontId="3" fillId="0" borderId="20" xfId="70" applyFont="1" applyBorder="1" applyAlignment="1">
      <alignment horizontal="center" vertical="center" wrapText="1"/>
      <protection/>
    </xf>
    <xf numFmtId="0" fontId="3" fillId="0" borderId="15" xfId="70" applyFont="1" applyBorder="1" applyAlignment="1">
      <alignment horizontal="center" vertical="center" wrapText="1"/>
      <protection/>
    </xf>
    <xf numFmtId="0" fontId="3" fillId="0" borderId="0" xfId="70" applyFont="1" applyAlignment="1">
      <alignment horizontal="left" vertical="center" wrapText="1"/>
      <protection/>
    </xf>
    <xf numFmtId="0" fontId="3" fillId="0" borderId="11" xfId="70" applyFont="1" applyBorder="1" applyAlignment="1">
      <alignment horizontal="center" vertical="center" wrapText="1"/>
      <protection/>
    </xf>
    <xf numFmtId="0" fontId="28" fillId="0" borderId="10" xfId="70" applyFont="1" applyBorder="1" applyAlignment="1">
      <alignment horizontal="center"/>
      <protection/>
    </xf>
    <xf numFmtId="0" fontId="4" fillId="0" borderId="0" xfId="70" applyFont="1" applyBorder="1" applyAlignment="1">
      <alignment horizontal="center" vertical="top" wrapText="1"/>
      <protection/>
    </xf>
    <xf numFmtId="0" fontId="1" fillId="0" borderId="0" xfId="70" applyFont="1" applyAlignment="1">
      <alignment horizontal="left" vertical="center" wrapText="1"/>
      <protection/>
    </xf>
    <xf numFmtId="0" fontId="3" fillId="0" borderId="0" xfId="70" applyFont="1" applyAlignment="1">
      <alignment vertical="center" wrapText="1"/>
      <protection/>
    </xf>
    <xf numFmtId="0" fontId="3" fillId="0" borderId="11" xfId="70" applyFont="1" applyBorder="1" applyAlignment="1">
      <alignment horizontal="left" vertical="center" wrapText="1"/>
      <protection/>
    </xf>
    <xf numFmtId="0" fontId="6" fillId="0" borderId="14" xfId="70" applyFont="1" applyBorder="1" applyAlignment="1">
      <alignment horizontal="left" vertical="center" wrapText="1"/>
      <protection/>
    </xf>
    <xf numFmtId="0" fontId="6" fillId="0" borderId="20" xfId="70" applyFont="1" applyBorder="1" applyAlignment="1">
      <alignment horizontal="left" vertical="center" wrapText="1"/>
      <protection/>
    </xf>
    <xf numFmtId="0" fontId="6" fillId="0" borderId="15" xfId="70" applyFont="1" applyBorder="1" applyAlignment="1">
      <alignment horizontal="left" vertical="center" wrapText="1"/>
      <protection/>
    </xf>
    <xf numFmtId="0" fontId="28" fillId="0" borderId="14" xfId="70" applyFont="1" applyBorder="1" applyAlignment="1">
      <alignment horizontal="center"/>
      <protection/>
    </xf>
    <xf numFmtId="0" fontId="28" fillId="0" borderId="20" xfId="70" applyFont="1" applyBorder="1" applyAlignment="1">
      <alignment horizontal="center"/>
      <protection/>
    </xf>
    <xf numFmtId="0" fontId="28" fillId="0" borderId="15" xfId="70" applyFont="1" applyBorder="1" applyAlignment="1">
      <alignment horizontal="center"/>
      <protection/>
    </xf>
    <xf numFmtId="0" fontId="3" fillId="0" borderId="0" xfId="70" applyFont="1" applyAlignment="1">
      <alignment horizontal="center" vertical="center" wrapText="1"/>
      <protection/>
    </xf>
    <xf numFmtId="0" fontId="3" fillId="0" borderId="0" xfId="70" applyFont="1" applyBorder="1" applyAlignment="1">
      <alignment horizontal="center" vertical="center" wrapText="1"/>
      <protection/>
    </xf>
    <xf numFmtId="0" fontId="28" fillId="0" borderId="10" xfId="70" applyFont="1" applyBorder="1">
      <alignment/>
      <protection/>
    </xf>
    <xf numFmtId="0" fontId="3" fillId="0" borderId="0" xfId="70" applyFont="1" applyAlignment="1">
      <alignment horizontal="center" vertical="top" wrapText="1"/>
      <protection/>
    </xf>
    <xf numFmtId="0" fontId="4" fillId="0" borderId="0" xfId="70" applyFont="1" applyAlignment="1">
      <alignment horizontal="left" vertical="top" wrapText="1"/>
      <protection/>
    </xf>
    <xf numFmtId="0" fontId="1" fillId="0" borderId="0" xfId="70" applyFont="1" applyAlignment="1">
      <alignment horizontal="center" vertical="center"/>
      <protection/>
    </xf>
    <xf numFmtId="0" fontId="3" fillId="0" borderId="0" xfId="70" applyFont="1" applyBorder="1" applyAlignment="1">
      <alignment horizontal="center" vertical="top" wrapText="1"/>
      <protection/>
    </xf>
    <xf numFmtId="0" fontId="4" fillId="0" borderId="0" xfId="55" applyFont="1" applyAlignment="1">
      <alignment horizontal="left" vertical="top" wrapText="1"/>
      <protection/>
    </xf>
    <xf numFmtId="0" fontId="3" fillId="0" borderId="0" xfId="55" applyFont="1" applyAlignment="1">
      <alignment horizontal="center" vertical="center" wrapText="1"/>
      <protection/>
    </xf>
    <xf numFmtId="0" fontId="3" fillId="0" borderId="0" xfId="55" applyFont="1" applyBorder="1" applyAlignment="1">
      <alignment horizontal="center" vertical="center" wrapText="1"/>
      <protection/>
    </xf>
    <xf numFmtId="0" fontId="1" fillId="0" borderId="0" xfId="55" applyFont="1" applyAlignment="1">
      <alignment horizontal="center" vertical="center"/>
      <protection/>
    </xf>
    <xf numFmtId="0" fontId="28" fillId="0" borderId="10" xfId="55" applyFont="1" applyBorder="1" applyAlignment="1">
      <alignment horizontal="center"/>
      <protection/>
    </xf>
    <xf numFmtId="0" fontId="3" fillId="0" borderId="0" xfId="55" applyFont="1" applyAlignment="1">
      <alignment horizontal="center" vertical="top" wrapText="1"/>
      <protection/>
    </xf>
    <xf numFmtId="0" fontId="3" fillId="0" borderId="0" xfId="55" applyFont="1" applyBorder="1" applyAlignment="1">
      <alignment horizontal="center" vertical="top" wrapText="1"/>
      <protection/>
    </xf>
    <xf numFmtId="0" fontId="28" fillId="0" borderId="10" xfId="55" applyFont="1" applyBorder="1">
      <alignment/>
      <protection/>
    </xf>
    <xf numFmtId="0" fontId="3" fillId="0" borderId="11" xfId="55" applyFont="1" applyBorder="1" applyAlignment="1">
      <alignment horizontal="center" vertical="center" wrapText="1"/>
      <protection/>
    </xf>
    <xf numFmtId="0" fontId="3" fillId="0" borderId="0" xfId="55" applyFont="1" applyAlignment="1">
      <alignment vertical="center" wrapText="1"/>
      <protection/>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4" fillId="0" borderId="0" xfId="55" applyFont="1" applyBorder="1" applyAlignment="1">
      <alignment horizontal="center" vertical="top" wrapText="1"/>
      <protection/>
    </xf>
    <xf numFmtId="0" fontId="28" fillId="0" borderId="10" xfId="55" applyFont="1" applyBorder="1" applyAlignment="1">
      <alignment horizontal="center"/>
      <protection/>
    </xf>
    <xf numFmtId="0" fontId="3" fillId="0" borderId="14" xfId="0" applyFont="1" applyBorder="1" applyAlignment="1">
      <alignment horizontal="left" vertical="center" wrapText="1"/>
    </xf>
    <xf numFmtId="0" fontId="3" fillId="0" borderId="20" xfId="0" applyFont="1" applyBorder="1" applyAlignment="1">
      <alignment horizontal="left" vertical="center" wrapText="1"/>
    </xf>
    <xf numFmtId="0" fontId="3" fillId="0" borderId="15" xfId="0" applyFont="1" applyBorder="1" applyAlignment="1">
      <alignment horizontal="left" vertical="center" wrapText="1"/>
    </xf>
    <xf numFmtId="0" fontId="3" fillId="0" borderId="14" xfId="55" applyFont="1" applyBorder="1" applyAlignment="1">
      <alignment horizontal="left" vertical="center" wrapText="1"/>
      <protection/>
    </xf>
    <xf numFmtId="0" fontId="3" fillId="0" borderId="20" xfId="55" applyFont="1" applyBorder="1" applyAlignment="1">
      <alignment horizontal="left" vertical="center" wrapText="1"/>
      <protection/>
    </xf>
    <xf numFmtId="0" fontId="3" fillId="0" borderId="15" xfId="55" applyFont="1" applyBorder="1" applyAlignment="1">
      <alignment horizontal="left" vertical="center" wrapText="1"/>
      <protection/>
    </xf>
    <xf numFmtId="0" fontId="3" fillId="0" borderId="0" xfId="55" applyFont="1" applyAlignment="1">
      <alignment horizontal="left" vertical="center" wrapText="1"/>
      <protection/>
    </xf>
    <xf numFmtId="0" fontId="1" fillId="0" borderId="0" xfId="55" applyFont="1" applyAlignment="1">
      <alignment horizontal="left" vertical="center" wrapText="1"/>
      <protection/>
    </xf>
    <xf numFmtId="0" fontId="4" fillId="0" borderId="0" xfId="56" applyFont="1" applyAlignment="1">
      <alignment horizontal="left" vertical="top" wrapText="1"/>
      <protection/>
    </xf>
    <xf numFmtId="0" fontId="3" fillId="0" borderId="0" xfId="56" applyFont="1" applyAlignment="1">
      <alignment horizontal="center" vertical="center" wrapText="1"/>
      <protection/>
    </xf>
    <xf numFmtId="0" fontId="3" fillId="0" borderId="0" xfId="56" applyFont="1" applyBorder="1" applyAlignment="1">
      <alignment horizontal="center" vertical="center" wrapText="1"/>
      <protection/>
    </xf>
    <xf numFmtId="0" fontId="1" fillId="0" borderId="0" xfId="56" applyFont="1" applyAlignment="1">
      <alignment horizontal="center" vertical="center"/>
      <protection/>
    </xf>
    <xf numFmtId="0" fontId="28" fillId="0" borderId="10" xfId="56" applyFont="1" applyBorder="1" applyAlignment="1">
      <alignment horizontal="center"/>
      <protection/>
    </xf>
    <xf numFmtId="0" fontId="3" fillId="0" borderId="0" xfId="56" applyFont="1" applyAlignment="1">
      <alignment horizontal="center" vertical="top" wrapText="1"/>
      <protection/>
    </xf>
    <xf numFmtId="0" fontId="3" fillId="0" borderId="0" xfId="56" applyFont="1" applyBorder="1" applyAlignment="1">
      <alignment horizontal="center" vertical="top" wrapText="1"/>
      <protection/>
    </xf>
    <xf numFmtId="0" fontId="3" fillId="0" borderId="11" xfId="56" applyFont="1" applyBorder="1" applyAlignment="1">
      <alignment horizontal="center" vertical="center" wrapText="1"/>
      <protection/>
    </xf>
    <xf numFmtId="0" fontId="3" fillId="0" borderId="0" xfId="56" applyFont="1" applyAlignment="1">
      <alignment vertical="center" wrapText="1"/>
      <protection/>
    </xf>
    <xf numFmtId="0" fontId="3" fillId="0" borderId="14" xfId="56" applyFont="1" applyBorder="1" applyAlignment="1">
      <alignment horizontal="center" vertical="center" wrapText="1"/>
      <protection/>
    </xf>
    <xf numFmtId="0" fontId="3" fillId="0" borderId="20" xfId="56" applyFont="1" applyBorder="1" applyAlignment="1">
      <alignment horizontal="center" vertical="center" wrapText="1"/>
      <protection/>
    </xf>
    <xf numFmtId="0" fontId="3" fillId="0" borderId="15" xfId="56" applyFont="1" applyBorder="1" applyAlignment="1">
      <alignment horizontal="center" vertical="center" wrapText="1"/>
      <protection/>
    </xf>
    <xf numFmtId="0" fontId="4" fillId="0" borderId="0" xfId="56" applyFont="1" applyBorder="1" applyAlignment="1">
      <alignment horizontal="center" vertical="top" wrapText="1"/>
      <protection/>
    </xf>
    <xf numFmtId="0" fontId="28" fillId="0" borderId="10" xfId="56" applyFont="1" applyBorder="1" applyAlignment="1">
      <alignment horizontal="center"/>
      <protection/>
    </xf>
    <xf numFmtId="0" fontId="1" fillId="0" borderId="14" xfId="0" applyFont="1" applyBorder="1" applyAlignment="1">
      <alignment horizontal="left" vertical="center" wrapText="1"/>
    </xf>
    <xf numFmtId="0" fontId="3" fillId="0" borderId="14" xfId="56" applyFont="1" applyBorder="1" applyAlignment="1">
      <alignment horizontal="left" vertical="center" wrapText="1"/>
      <protection/>
    </xf>
    <xf numFmtId="0" fontId="3" fillId="0" borderId="20" xfId="56" applyFont="1" applyBorder="1" applyAlignment="1">
      <alignment horizontal="left" vertical="center" wrapText="1"/>
      <protection/>
    </xf>
    <xf numFmtId="0" fontId="3" fillId="0" borderId="15" xfId="56" applyFont="1" applyBorder="1" applyAlignment="1">
      <alignment horizontal="left" vertical="center" wrapText="1"/>
      <protection/>
    </xf>
    <xf numFmtId="0" fontId="3" fillId="0" borderId="0" xfId="56" applyFont="1" applyAlignment="1">
      <alignment horizontal="left" vertical="center" wrapText="1"/>
      <protection/>
    </xf>
    <xf numFmtId="0" fontId="5" fillId="0" borderId="0" xfId="0" applyFont="1" applyAlignment="1">
      <alignment horizontal="left" vertical="center" wrapText="1"/>
    </xf>
    <xf numFmtId="0" fontId="1" fillId="0" borderId="0" xfId="56" applyFont="1" applyAlignment="1">
      <alignment horizontal="left" vertical="center" wrapText="1"/>
      <protection/>
    </xf>
    <xf numFmtId="0" fontId="4" fillId="0" borderId="0" xfId="57" applyFont="1" applyAlignment="1">
      <alignment horizontal="left" vertical="top" wrapText="1"/>
      <protection/>
    </xf>
    <xf numFmtId="0" fontId="3" fillId="0" borderId="0" xfId="57" applyFont="1" applyAlignment="1">
      <alignment horizontal="center" vertical="center" wrapText="1"/>
      <protection/>
    </xf>
    <xf numFmtId="0" fontId="3" fillId="0" borderId="0" xfId="57" applyFont="1" applyBorder="1" applyAlignment="1">
      <alignment horizontal="center" vertical="center" wrapText="1"/>
      <protection/>
    </xf>
    <xf numFmtId="0" fontId="3" fillId="0" borderId="11" xfId="57" applyFont="1" applyBorder="1" applyAlignment="1">
      <alignment horizontal="center" vertical="center" wrapText="1"/>
      <protection/>
    </xf>
    <xf numFmtId="0" fontId="1" fillId="0" borderId="0" xfId="57" applyFont="1" applyAlignment="1">
      <alignment horizontal="center" vertical="center"/>
      <protection/>
    </xf>
    <xf numFmtId="0" fontId="28" fillId="0" borderId="10" xfId="57" applyFont="1" applyBorder="1" applyAlignment="1">
      <alignment horizontal="center"/>
      <protection/>
    </xf>
    <xf numFmtId="0" fontId="3" fillId="0" borderId="0" xfId="57" applyFont="1" applyAlignment="1">
      <alignment horizontal="center" vertical="top" wrapText="1"/>
      <protection/>
    </xf>
    <xf numFmtId="0" fontId="3" fillId="0" borderId="0" xfId="57" applyFont="1" applyBorder="1" applyAlignment="1">
      <alignment horizontal="center" vertical="top" wrapText="1"/>
      <protection/>
    </xf>
    <xf numFmtId="0" fontId="28" fillId="0" borderId="10" xfId="57" applyFont="1" applyBorder="1" applyAlignment="1">
      <alignment horizontal="center" wrapText="1"/>
      <protection/>
    </xf>
    <xf numFmtId="0" fontId="3" fillId="0" borderId="0" xfId="57" applyFont="1" applyAlignment="1">
      <alignment vertical="center" wrapText="1"/>
      <protection/>
    </xf>
    <xf numFmtId="0" fontId="3" fillId="0" borderId="0" xfId="57" applyFont="1" applyAlignment="1">
      <alignment horizontal="left" vertical="center" wrapText="1"/>
      <protection/>
    </xf>
    <xf numFmtId="0" fontId="4" fillId="0" borderId="0" xfId="57" applyFont="1" applyBorder="1" applyAlignment="1">
      <alignment horizontal="center" vertical="top" wrapText="1"/>
      <protection/>
    </xf>
    <xf numFmtId="0" fontId="28" fillId="0" borderId="10" xfId="57" applyFont="1" applyBorder="1" applyAlignment="1">
      <alignment horizontal="center"/>
      <protection/>
    </xf>
    <xf numFmtId="0" fontId="1" fillId="0" borderId="0" xfId="57" applyFont="1" applyAlignment="1">
      <alignment horizontal="left" vertical="center" wrapText="1"/>
      <protection/>
    </xf>
    <xf numFmtId="0" fontId="4" fillId="0" borderId="0" xfId="58" applyFont="1" applyBorder="1" applyAlignment="1">
      <alignment horizontal="center" vertical="top" wrapText="1"/>
      <protection/>
    </xf>
    <xf numFmtId="0" fontId="3" fillId="0" borderId="11" xfId="58" applyFont="1" applyBorder="1" applyAlignment="1">
      <alignment horizontal="center" vertical="center" wrapText="1"/>
      <protection/>
    </xf>
    <xf numFmtId="0" fontId="28" fillId="0" borderId="10" xfId="58" applyFont="1" applyBorder="1" applyAlignment="1">
      <alignment horizontal="center"/>
      <protection/>
    </xf>
    <xf numFmtId="0" fontId="3" fillId="0" borderId="14" xfId="58" applyFont="1" applyBorder="1" applyAlignment="1">
      <alignment horizontal="left" vertical="center" wrapText="1"/>
      <protection/>
    </xf>
    <xf numFmtId="0" fontId="3" fillId="0" borderId="20" xfId="58" applyFont="1" applyBorder="1" applyAlignment="1">
      <alignment horizontal="left" vertical="center" wrapText="1"/>
      <protection/>
    </xf>
    <xf numFmtId="0" fontId="3" fillId="0" borderId="15" xfId="58" applyFont="1" applyBorder="1" applyAlignment="1">
      <alignment horizontal="left" vertical="center" wrapText="1"/>
      <protection/>
    </xf>
    <xf numFmtId="0" fontId="3" fillId="0" borderId="0" xfId="58" applyFont="1" applyAlignment="1">
      <alignment horizontal="left" vertical="center" wrapText="1"/>
      <protection/>
    </xf>
    <xf numFmtId="0" fontId="3" fillId="0" borderId="22" xfId="58" applyFont="1" applyBorder="1" applyAlignment="1">
      <alignment horizontal="left" vertical="center" wrapText="1"/>
      <protection/>
    </xf>
    <xf numFmtId="0" fontId="3" fillId="0" borderId="21" xfId="58" applyFont="1" applyBorder="1" applyAlignment="1">
      <alignment horizontal="left" vertical="center" wrapText="1"/>
      <protection/>
    </xf>
    <xf numFmtId="0" fontId="3" fillId="0" borderId="0" xfId="58" applyFont="1" applyAlignment="1">
      <alignment horizontal="center" vertical="center" wrapText="1"/>
      <protection/>
    </xf>
    <xf numFmtId="0" fontId="3" fillId="0" borderId="0" xfId="58" applyFont="1" applyAlignment="1">
      <alignment vertical="center" wrapText="1"/>
      <protection/>
    </xf>
    <xf numFmtId="0" fontId="3" fillId="0" borderId="0" xfId="58" applyFont="1" applyBorder="1" applyAlignment="1">
      <alignment horizontal="center" vertical="center" wrapText="1"/>
      <protection/>
    </xf>
    <xf numFmtId="0" fontId="28" fillId="0" borderId="10" xfId="58" applyFont="1" applyBorder="1" applyAlignment="1">
      <alignment horizontal="center" wrapText="1"/>
      <protection/>
    </xf>
    <xf numFmtId="0" fontId="3" fillId="0" borderId="0" xfId="58" applyFont="1" applyAlignment="1">
      <alignment horizontal="center" vertical="top" wrapText="1"/>
      <protection/>
    </xf>
    <xf numFmtId="0" fontId="4" fillId="0" borderId="0" xfId="58" applyFont="1" applyAlignment="1">
      <alignment horizontal="left" vertical="top" wrapText="1"/>
      <protection/>
    </xf>
    <xf numFmtId="0" fontId="1" fillId="0" borderId="0" xfId="58" applyFont="1" applyAlignment="1">
      <alignment horizontal="center" vertical="center"/>
      <protection/>
    </xf>
    <xf numFmtId="0" fontId="3" fillId="0" borderId="0" xfId="58" applyFont="1" applyBorder="1" applyAlignment="1">
      <alignment horizontal="center" vertical="top" wrapText="1"/>
      <protection/>
    </xf>
    <xf numFmtId="0" fontId="1" fillId="0" borderId="0" xfId="58" applyFont="1" applyAlignment="1">
      <alignment horizontal="left" vertical="center" wrapText="1"/>
      <protection/>
    </xf>
    <xf numFmtId="0" fontId="4" fillId="0" borderId="0" xfId="59" applyFont="1" applyBorder="1" applyAlignment="1">
      <alignment horizontal="center" vertical="top" wrapText="1"/>
      <protection/>
    </xf>
    <xf numFmtId="0" fontId="3" fillId="0" borderId="11" xfId="59" applyFont="1" applyBorder="1" applyAlignment="1">
      <alignment horizontal="center" vertical="center" wrapText="1"/>
      <protection/>
    </xf>
    <xf numFmtId="0" fontId="3" fillId="0" borderId="14" xfId="59" applyFont="1" applyBorder="1" applyAlignment="1">
      <alignment horizontal="left" vertical="center" wrapText="1"/>
      <protection/>
    </xf>
    <xf numFmtId="0" fontId="3" fillId="0" borderId="20" xfId="59" applyFont="1" applyBorder="1" applyAlignment="1">
      <alignment horizontal="left" vertical="center" wrapText="1"/>
      <protection/>
    </xf>
    <xf numFmtId="0" fontId="3" fillId="0" borderId="15" xfId="59" applyFont="1" applyBorder="1" applyAlignment="1">
      <alignment horizontal="left" vertical="center" wrapText="1"/>
      <protection/>
    </xf>
    <xf numFmtId="0" fontId="28" fillId="0" borderId="10" xfId="59" applyFont="1" applyBorder="1" applyAlignment="1">
      <alignment horizontal="center"/>
      <protection/>
    </xf>
    <xf numFmtId="0" fontId="3" fillId="0" borderId="0" xfId="59" applyFont="1" applyAlignment="1">
      <alignment horizontal="left" vertical="center" wrapText="1"/>
      <protection/>
    </xf>
    <xf numFmtId="0" fontId="3" fillId="0" borderId="22" xfId="59" applyFont="1" applyBorder="1" applyAlignment="1">
      <alignment horizontal="left" vertical="center" wrapText="1"/>
      <protection/>
    </xf>
    <xf numFmtId="0" fontId="3" fillId="0" borderId="21" xfId="59" applyFont="1" applyBorder="1" applyAlignment="1">
      <alignment horizontal="left" vertical="center" wrapText="1"/>
      <protection/>
    </xf>
    <xf numFmtId="0" fontId="3" fillId="0" borderId="0" xfId="59" applyFont="1" applyBorder="1" applyAlignment="1">
      <alignment horizontal="center" vertical="center" wrapText="1"/>
      <protection/>
    </xf>
    <xf numFmtId="0" fontId="3" fillId="0" borderId="0" xfId="59" applyFont="1" applyAlignment="1">
      <alignment horizontal="center" vertical="top" wrapText="1"/>
      <protection/>
    </xf>
    <xf numFmtId="0" fontId="3" fillId="0" borderId="0" xfId="59" applyFont="1" applyAlignment="1">
      <alignment vertical="center" wrapText="1"/>
      <protection/>
    </xf>
    <xf numFmtId="0" fontId="4" fillId="0" borderId="0" xfId="59" applyFont="1" applyAlignment="1">
      <alignment horizontal="left" vertical="top" wrapText="1"/>
      <protection/>
    </xf>
    <xf numFmtId="0" fontId="3" fillId="0" borderId="0" xfId="59" applyFont="1" applyAlignment="1">
      <alignment horizontal="center" vertical="center" wrapText="1"/>
      <protection/>
    </xf>
    <xf numFmtId="0" fontId="1" fillId="0" borderId="0" xfId="59" applyFont="1" applyAlignment="1">
      <alignment horizontal="center" vertical="center"/>
      <protection/>
    </xf>
    <xf numFmtId="0" fontId="3" fillId="0" borderId="0" xfId="59" applyFont="1" applyBorder="1" applyAlignment="1">
      <alignment horizontal="center" vertical="top" wrapText="1"/>
      <protection/>
    </xf>
    <xf numFmtId="0" fontId="1" fillId="0" borderId="0" xfId="59" applyFont="1" applyAlignment="1">
      <alignment horizontal="left" vertical="center" wrapText="1"/>
      <protection/>
    </xf>
    <xf numFmtId="0" fontId="5" fillId="0" borderId="0" xfId="59" applyFont="1" applyAlignment="1">
      <alignment horizontal="left" vertical="center" wrapText="1"/>
      <protection/>
    </xf>
    <xf numFmtId="0" fontId="4" fillId="0" borderId="0" xfId="60" applyFont="1" applyBorder="1" applyAlignment="1">
      <alignment horizontal="center" vertical="top" wrapText="1"/>
      <protection/>
    </xf>
    <xf numFmtId="0" fontId="3" fillId="0" borderId="11" xfId="60" applyFont="1" applyBorder="1" applyAlignment="1">
      <alignment horizontal="center" vertical="center" wrapText="1"/>
      <protection/>
    </xf>
    <xf numFmtId="0" fontId="3" fillId="0" borderId="14" xfId="60" applyFont="1" applyBorder="1" applyAlignment="1">
      <alignment horizontal="left" vertical="center" wrapText="1"/>
      <protection/>
    </xf>
    <xf numFmtId="0" fontId="3" fillId="0" borderId="20" xfId="60" applyFont="1" applyBorder="1" applyAlignment="1">
      <alignment horizontal="left" vertical="center" wrapText="1"/>
      <protection/>
    </xf>
    <xf numFmtId="0" fontId="3" fillId="0" borderId="15" xfId="60" applyFont="1" applyBorder="1" applyAlignment="1">
      <alignment horizontal="left" vertical="center" wrapText="1"/>
      <protection/>
    </xf>
    <xf numFmtId="0" fontId="28" fillId="0" borderId="10" xfId="60" applyFont="1" applyBorder="1" applyAlignment="1">
      <alignment horizontal="center"/>
      <protection/>
    </xf>
    <xf numFmtId="0" fontId="3" fillId="0" borderId="0" xfId="60" applyFont="1" applyAlignment="1">
      <alignment horizontal="left" vertical="center" wrapText="1"/>
      <protection/>
    </xf>
    <xf numFmtId="0" fontId="3" fillId="0" borderId="22" xfId="60" applyFont="1" applyBorder="1" applyAlignment="1">
      <alignment horizontal="left" vertical="center" wrapText="1"/>
      <protection/>
    </xf>
    <xf numFmtId="0" fontId="3" fillId="0" borderId="21" xfId="60" applyFont="1" applyBorder="1" applyAlignment="1">
      <alignment horizontal="left" vertical="center" wrapText="1"/>
      <protection/>
    </xf>
    <xf numFmtId="0" fontId="3" fillId="0" borderId="0" xfId="60" applyFont="1" applyBorder="1" applyAlignment="1">
      <alignment horizontal="center" vertical="center" wrapText="1"/>
      <protection/>
    </xf>
    <xf numFmtId="0" fontId="3" fillId="0" borderId="0" xfId="60" applyFont="1" applyAlignment="1">
      <alignment horizontal="center" vertical="top" wrapText="1"/>
      <protection/>
    </xf>
    <xf numFmtId="0" fontId="3" fillId="0" borderId="0" xfId="60" applyFont="1" applyAlignment="1">
      <alignment vertical="center" wrapText="1"/>
      <protection/>
    </xf>
    <xf numFmtId="0" fontId="4" fillId="0" borderId="0" xfId="60" applyFont="1" applyAlignment="1">
      <alignment horizontal="left" vertical="top" wrapText="1"/>
      <protection/>
    </xf>
    <xf numFmtId="0" fontId="3" fillId="0" borderId="0" xfId="60" applyFont="1" applyAlignment="1">
      <alignment horizontal="center" vertical="center" wrapText="1"/>
      <protection/>
    </xf>
    <xf numFmtId="0" fontId="1" fillId="0" borderId="0" xfId="60" applyFont="1" applyAlignment="1">
      <alignment horizontal="center" vertical="center"/>
      <protection/>
    </xf>
    <xf numFmtId="0" fontId="3" fillId="0" borderId="0" xfId="60" applyFont="1" applyBorder="1" applyAlignment="1">
      <alignment horizontal="center" vertical="top" wrapText="1"/>
      <protection/>
    </xf>
    <xf numFmtId="0" fontId="1" fillId="0" borderId="0" xfId="60" applyFont="1" applyAlignment="1">
      <alignment horizontal="left" vertical="center" wrapText="1"/>
      <protection/>
    </xf>
    <xf numFmtId="0" fontId="1" fillId="0" borderId="0" xfId="61" applyFont="1" applyAlignment="1">
      <alignment horizontal="left" vertical="center" wrapText="1"/>
      <protection/>
    </xf>
    <xf numFmtId="0" fontId="28" fillId="0" borderId="10" xfId="61" applyFont="1" applyBorder="1" applyAlignment="1">
      <alignment horizontal="center"/>
      <protection/>
    </xf>
    <xf numFmtId="0" fontId="5" fillId="0" borderId="0" xfId="61" applyFont="1" applyAlignment="1">
      <alignment horizontal="left" vertical="center" wrapText="1"/>
      <protection/>
    </xf>
    <xf numFmtId="0" fontId="4" fillId="0" borderId="0" xfId="61" applyFont="1" applyBorder="1" applyAlignment="1">
      <alignment horizontal="center" vertical="top" wrapText="1"/>
      <protection/>
    </xf>
    <xf numFmtId="0" fontId="3" fillId="0" borderId="14" xfId="61" applyFont="1" applyBorder="1" applyAlignment="1">
      <alignment horizontal="left" vertical="center" wrapText="1"/>
      <protection/>
    </xf>
    <xf numFmtId="0" fontId="3" fillId="0" borderId="20" xfId="61" applyFont="1" applyBorder="1" applyAlignment="1">
      <alignment horizontal="left" vertical="center" wrapText="1"/>
      <protection/>
    </xf>
    <xf numFmtId="0" fontId="3" fillId="0" borderId="15" xfId="61" applyFont="1" applyBorder="1" applyAlignment="1">
      <alignment horizontal="left" vertical="center" wrapText="1"/>
      <protection/>
    </xf>
    <xf numFmtId="0" fontId="3" fillId="0" borderId="11" xfId="61" applyFont="1" applyBorder="1" applyAlignment="1">
      <alignment horizontal="center" vertical="center" wrapText="1"/>
      <protection/>
    </xf>
    <xf numFmtId="0" fontId="3" fillId="0" borderId="0" xfId="61" applyFont="1" applyAlignment="1">
      <alignment horizontal="left" vertical="center" wrapText="1"/>
      <protection/>
    </xf>
    <xf numFmtId="0" fontId="3" fillId="0" borderId="0" xfId="61" applyFont="1" applyBorder="1" applyAlignment="1">
      <alignment horizontal="center" vertical="center" wrapText="1"/>
      <protection/>
    </xf>
    <xf numFmtId="0" fontId="3" fillId="0" borderId="0" xfId="61" applyFont="1" applyAlignment="1">
      <alignment horizontal="center" vertical="top" wrapText="1"/>
      <protection/>
    </xf>
    <xf numFmtId="0" fontId="3" fillId="0" borderId="0" xfId="61" applyFont="1" applyAlignment="1">
      <alignment vertical="center" wrapText="1"/>
      <protection/>
    </xf>
    <xf numFmtId="0" fontId="3" fillId="0" borderId="22" xfId="61" applyFont="1" applyBorder="1" applyAlignment="1">
      <alignment horizontal="left" vertical="center" wrapText="1"/>
      <protection/>
    </xf>
    <xf numFmtId="0" fontId="3" fillId="0" borderId="21" xfId="61" applyFont="1" applyBorder="1" applyAlignment="1">
      <alignment horizontal="left" vertical="center" wrapText="1"/>
      <protection/>
    </xf>
    <xf numFmtId="0" fontId="4" fillId="0" borderId="0" xfId="61" applyFont="1" applyAlignment="1">
      <alignment horizontal="left" vertical="top" wrapText="1"/>
      <protection/>
    </xf>
    <xf numFmtId="0" fontId="3" fillId="0" borderId="0" xfId="61" applyFont="1" applyAlignment="1">
      <alignment horizontal="center" vertical="center" wrapText="1"/>
      <protection/>
    </xf>
    <xf numFmtId="0" fontId="1" fillId="0" borderId="0" xfId="61" applyFont="1" applyAlignment="1">
      <alignment horizontal="center" vertical="center"/>
      <protection/>
    </xf>
    <xf numFmtId="0" fontId="3" fillId="0" borderId="0" xfId="61" applyFont="1" applyBorder="1" applyAlignment="1">
      <alignment horizontal="center" vertical="top" wrapText="1"/>
      <protection/>
    </xf>
    <xf numFmtId="0" fontId="4" fillId="0" borderId="0" xfId="62" applyFont="1" applyAlignment="1">
      <alignment horizontal="left" vertical="top" wrapText="1"/>
      <protection/>
    </xf>
    <xf numFmtId="0" fontId="3" fillId="0" borderId="0" xfId="62" applyFont="1" applyAlignment="1">
      <alignment horizontal="center" vertical="center" wrapText="1"/>
      <protection/>
    </xf>
    <xf numFmtId="0" fontId="3" fillId="0" borderId="0" xfId="62" applyFont="1" applyBorder="1" applyAlignment="1">
      <alignment horizontal="center" vertical="center" wrapText="1"/>
      <protection/>
    </xf>
    <xf numFmtId="0" fontId="1" fillId="0" borderId="0" xfId="62" applyFont="1" applyAlignment="1">
      <alignment horizontal="center" vertical="center"/>
      <protection/>
    </xf>
    <xf numFmtId="0" fontId="28" fillId="0" borderId="10" xfId="62" applyFont="1" applyBorder="1" applyAlignment="1">
      <alignment horizontal="center"/>
      <protection/>
    </xf>
    <xf numFmtId="0" fontId="3" fillId="0" borderId="0" xfId="62" applyFont="1" applyAlignment="1">
      <alignment horizontal="center" vertical="top" wrapText="1"/>
      <protection/>
    </xf>
    <xf numFmtId="0" fontId="3" fillId="0" borderId="0" xfId="62" applyFont="1" applyBorder="1" applyAlignment="1">
      <alignment horizontal="center" vertical="top" wrapText="1"/>
      <protection/>
    </xf>
    <xf numFmtId="0" fontId="3" fillId="0" borderId="11" xfId="62" applyFont="1" applyBorder="1" applyAlignment="1">
      <alignment horizontal="center" vertical="center" wrapText="1"/>
      <protection/>
    </xf>
    <xf numFmtId="0" fontId="3" fillId="0" borderId="0" xfId="62" applyFont="1" applyAlignment="1">
      <alignment horizontal="left" vertical="center" wrapText="1"/>
      <protection/>
    </xf>
    <xf numFmtId="0" fontId="3" fillId="0" borderId="0" xfId="62" applyFont="1" applyAlignment="1">
      <alignment vertical="center" wrapText="1"/>
      <protection/>
    </xf>
    <xf numFmtId="0" fontId="3" fillId="0" borderId="22" xfId="62" applyFont="1" applyBorder="1" applyAlignment="1">
      <alignment horizontal="left" vertical="center" wrapText="1"/>
      <protection/>
    </xf>
    <xf numFmtId="0" fontId="3" fillId="0" borderId="21" xfId="62" applyFont="1" applyBorder="1" applyAlignment="1">
      <alignment horizontal="left" vertical="center" wrapText="1"/>
      <protection/>
    </xf>
    <xf numFmtId="0" fontId="5" fillId="0" borderId="0" xfId="62" applyFont="1" applyAlignment="1">
      <alignment horizontal="left" vertical="center" wrapText="1"/>
      <protection/>
    </xf>
    <xf numFmtId="0" fontId="4" fillId="0" borderId="0" xfId="62" applyFont="1" applyBorder="1" applyAlignment="1">
      <alignment horizontal="center" vertical="top" wrapText="1"/>
      <protection/>
    </xf>
    <xf numFmtId="0" fontId="3" fillId="0" borderId="14" xfId="62" applyFont="1" applyBorder="1" applyAlignment="1">
      <alignment horizontal="left" vertical="center" wrapText="1"/>
      <protection/>
    </xf>
    <xf numFmtId="0" fontId="3" fillId="0" borderId="20" xfId="62" applyFont="1" applyBorder="1" applyAlignment="1">
      <alignment horizontal="left" vertical="center" wrapText="1"/>
      <protection/>
    </xf>
    <xf numFmtId="0" fontId="3" fillId="0" borderId="15" xfId="62" applyFont="1" applyBorder="1" applyAlignment="1">
      <alignment horizontal="left" vertical="center" wrapText="1"/>
      <protection/>
    </xf>
    <xf numFmtId="0" fontId="1" fillId="0" borderId="0" xfId="62" applyFont="1" applyAlignment="1">
      <alignment horizontal="left" vertical="center" wrapText="1"/>
      <protection/>
    </xf>
    <xf numFmtId="0" fontId="3" fillId="0" borderId="0" xfId="63" applyFont="1" applyBorder="1" applyAlignment="1">
      <alignment horizontal="center" vertical="center" wrapText="1"/>
      <protection/>
    </xf>
    <xf numFmtId="0" fontId="1" fillId="0" borderId="0" xfId="63" applyFont="1" applyAlignment="1">
      <alignment horizontal="center" vertical="center"/>
      <protection/>
    </xf>
    <xf numFmtId="0" fontId="28" fillId="0" borderId="10" xfId="63" applyFont="1" applyBorder="1" applyAlignment="1">
      <alignment horizontal="center"/>
      <protection/>
    </xf>
    <xf numFmtId="0" fontId="3" fillId="0" borderId="0" xfId="63" applyFont="1" applyAlignment="1">
      <alignment horizontal="center" vertical="top" wrapText="1"/>
      <protection/>
    </xf>
    <xf numFmtId="0" fontId="3" fillId="0" borderId="11" xfId="63" applyFont="1" applyBorder="1" applyAlignment="1">
      <alignment horizontal="center" vertical="center" wrapText="1"/>
      <protection/>
    </xf>
    <xf numFmtId="0" fontId="5" fillId="0" borderId="0" xfId="63" applyFont="1" applyAlignment="1">
      <alignment horizontal="left" vertical="center" wrapText="1"/>
      <protection/>
    </xf>
    <xf numFmtId="0" fontId="4" fillId="0" borderId="0" xfId="63" applyFont="1" applyAlignment="1">
      <alignment horizontal="left" vertical="top" wrapText="1"/>
      <protection/>
    </xf>
    <xf numFmtId="0" fontId="3" fillId="0" borderId="0" xfId="63" applyFont="1" applyAlignment="1">
      <alignment horizontal="center" vertical="center" wrapText="1"/>
      <protection/>
    </xf>
    <xf numFmtId="0" fontId="3" fillId="0" borderId="0" xfId="63" applyFont="1" applyBorder="1" applyAlignment="1">
      <alignment horizontal="center" vertical="top" wrapText="1"/>
      <protection/>
    </xf>
    <xf numFmtId="0" fontId="3" fillId="0" borderId="0" xfId="63" applyFont="1" applyAlignment="1">
      <alignment horizontal="left" vertical="center" wrapText="1"/>
      <protection/>
    </xf>
    <xf numFmtId="0" fontId="3" fillId="0" borderId="0" xfId="63" applyFont="1" applyAlignment="1">
      <alignment vertical="center" wrapText="1"/>
      <protection/>
    </xf>
    <xf numFmtId="0" fontId="3" fillId="0" borderId="14" xfId="63" applyFont="1" applyBorder="1" applyAlignment="1">
      <alignment horizontal="left" vertical="center" wrapText="1"/>
      <protection/>
    </xf>
    <xf numFmtId="0" fontId="3" fillId="0" borderId="20" xfId="63" applyFont="1" applyBorder="1" applyAlignment="1">
      <alignment horizontal="left" vertical="center" wrapText="1"/>
      <protection/>
    </xf>
    <xf numFmtId="0" fontId="3" fillId="0" borderId="15" xfId="63" applyFont="1" applyBorder="1" applyAlignment="1">
      <alignment horizontal="left" vertical="center" wrapText="1"/>
      <protection/>
    </xf>
    <xf numFmtId="0" fontId="3" fillId="0" borderId="22" xfId="63" applyFont="1" applyBorder="1" applyAlignment="1">
      <alignment horizontal="left" vertical="center" wrapText="1"/>
      <protection/>
    </xf>
    <xf numFmtId="0" fontId="3" fillId="0" borderId="21" xfId="63" applyFont="1" applyBorder="1" applyAlignment="1">
      <alignment horizontal="left" vertical="center" wrapText="1"/>
      <protection/>
    </xf>
    <xf numFmtId="0" fontId="4" fillId="0" borderId="0" xfId="63" applyFont="1" applyBorder="1" applyAlignment="1">
      <alignment horizontal="center" vertical="top" wrapText="1"/>
      <protection/>
    </xf>
    <xf numFmtId="0" fontId="1" fillId="0" borderId="0" xfId="63" applyFont="1" applyAlignment="1">
      <alignment horizontal="left" vertical="center" wrapText="1"/>
      <protection/>
    </xf>
    <xf numFmtId="0" fontId="3" fillId="0" borderId="14" xfId="63" applyFont="1" applyBorder="1" applyAlignment="1">
      <alignment horizontal="center" vertical="center" wrapText="1"/>
      <protection/>
    </xf>
    <xf numFmtId="0" fontId="3" fillId="0" borderId="20" xfId="63" applyFont="1" applyBorder="1" applyAlignment="1">
      <alignment horizontal="center" vertical="center" wrapText="1"/>
      <protection/>
    </xf>
    <xf numFmtId="0" fontId="3" fillId="0" borderId="15" xfId="63" applyFont="1" applyBorder="1" applyAlignment="1">
      <alignment horizontal="center" vertical="center" wrapText="1"/>
      <protection/>
    </xf>
    <xf numFmtId="0" fontId="5" fillId="0" borderId="0" xfId="64" applyFont="1" applyAlignment="1">
      <alignment horizontal="left" vertical="center" wrapText="1"/>
      <protection/>
    </xf>
    <xf numFmtId="0" fontId="28" fillId="0" borderId="10" xfId="64" applyFont="1" applyBorder="1" applyAlignment="1">
      <alignment horizontal="center"/>
      <protection/>
    </xf>
    <xf numFmtId="0" fontId="4" fillId="0" borderId="0" xfId="64" applyFont="1" applyBorder="1" applyAlignment="1">
      <alignment horizontal="center" vertical="top" wrapText="1"/>
      <protection/>
    </xf>
    <xf numFmtId="0" fontId="3" fillId="0" borderId="11" xfId="64" applyFont="1" applyBorder="1" applyAlignment="1">
      <alignment horizontal="center" vertical="center" wrapText="1"/>
      <protection/>
    </xf>
    <xf numFmtId="0" fontId="3" fillId="0" borderId="14" xfId="64" applyFont="1" applyBorder="1" applyAlignment="1">
      <alignment horizontal="left" vertical="center" wrapText="1"/>
      <protection/>
    </xf>
    <xf numFmtId="0" fontId="3" fillId="0" borderId="20" xfId="64" applyFont="1" applyBorder="1" applyAlignment="1">
      <alignment horizontal="left" vertical="center" wrapText="1"/>
      <protection/>
    </xf>
    <xf numFmtId="0" fontId="3" fillId="0" borderId="15" xfId="64" applyFont="1" applyBorder="1" applyAlignment="1">
      <alignment horizontal="left" vertical="center" wrapText="1"/>
      <protection/>
    </xf>
    <xf numFmtId="0" fontId="1" fillId="0" borderId="0" xfId="64" applyFont="1" applyAlignment="1">
      <alignment horizontal="left" vertical="center" wrapText="1"/>
      <protection/>
    </xf>
    <xf numFmtId="0" fontId="28" fillId="0" borderId="10" xfId="64" applyFont="1" applyBorder="1" applyAlignment="1">
      <alignment horizontal="center"/>
      <protection/>
    </xf>
    <xf numFmtId="0" fontId="3" fillId="0" borderId="14" xfId="64" applyFont="1" applyBorder="1" applyAlignment="1">
      <alignment horizontal="center" vertical="center" wrapText="1"/>
      <protection/>
    </xf>
    <xf numFmtId="0" fontId="3" fillId="0" borderId="20" xfId="64" applyFont="1" applyBorder="1" applyAlignment="1">
      <alignment horizontal="center" vertical="center" wrapText="1"/>
      <protection/>
    </xf>
    <xf numFmtId="0" fontId="3" fillId="0" borderId="15" xfId="64" applyFont="1" applyBorder="1" applyAlignment="1">
      <alignment horizontal="center" vertical="center" wrapText="1"/>
      <protection/>
    </xf>
    <xf numFmtId="0" fontId="3" fillId="0" borderId="0" xfId="64" applyFont="1" applyAlignment="1">
      <alignment horizontal="left" vertical="center" wrapText="1"/>
      <protection/>
    </xf>
    <xf numFmtId="0" fontId="3" fillId="0" borderId="22" xfId="64" applyFont="1" applyBorder="1" applyAlignment="1">
      <alignment horizontal="center" vertical="center" wrapText="1"/>
      <protection/>
    </xf>
    <xf numFmtId="0" fontId="3" fillId="0" borderId="21" xfId="64" applyFont="1" applyBorder="1" applyAlignment="1">
      <alignment horizontal="center" vertical="center" wrapText="1"/>
      <protection/>
    </xf>
    <xf numFmtId="0" fontId="3" fillId="0" borderId="0" xfId="64" applyFont="1" applyAlignment="1">
      <alignment horizontal="center" vertical="center" wrapText="1"/>
      <protection/>
    </xf>
    <xf numFmtId="0" fontId="3" fillId="0" borderId="0" xfId="64" applyFont="1" applyAlignment="1">
      <alignment vertical="center" wrapText="1"/>
      <protection/>
    </xf>
    <xf numFmtId="0" fontId="3" fillId="0" borderId="0" xfId="64" applyFont="1" applyBorder="1" applyAlignment="1">
      <alignment horizontal="center" vertical="center" wrapText="1"/>
      <protection/>
    </xf>
    <xf numFmtId="0" fontId="3" fillId="0" borderId="0" xfId="64" applyFont="1" applyAlignment="1">
      <alignment horizontal="center" vertical="top" wrapText="1"/>
      <protection/>
    </xf>
    <xf numFmtId="0" fontId="4" fillId="0" borderId="0" xfId="64" applyFont="1" applyAlignment="1">
      <alignment horizontal="left" vertical="top" wrapText="1"/>
      <protection/>
    </xf>
    <xf numFmtId="0" fontId="1" fillId="0" borderId="0" xfId="64" applyFont="1" applyAlignment="1">
      <alignment horizontal="center" vertical="center"/>
      <protection/>
    </xf>
    <xf numFmtId="0" fontId="3" fillId="0" borderId="0" xfId="64" applyFont="1" applyBorder="1" applyAlignment="1">
      <alignment horizontal="center" vertical="top" wrapText="1"/>
      <protection/>
    </xf>
    <xf numFmtId="0" fontId="6" fillId="0" borderId="14" xfId="54" applyFont="1" applyBorder="1" applyAlignment="1">
      <alignment horizontal="left" vertical="top" wrapText="1"/>
      <protection/>
    </xf>
    <xf numFmtId="0" fontId="6" fillId="0" borderId="20" xfId="54" applyFont="1" applyBorder="1" applyAlignment="1">
      <alignment horizontal="left" vertical="top" wrapText="1"/>
      <protection/>
    </xf>
    <xf numFmtId="0" fontId="6" fillId="0" borderId="15" xfId="54" applyFont="1" applyBorder="1" applyAlignment="1">
      <alignment horizontal="left" vertical="top" wrapText="1"/>
      <protection/>
    </xf>
    <xf numFmtId="0" fontId="3" fillId="0" borderId="0" xfId="54" applyFont="1" applyAlignment="1">
      <alignment horizontal="left" vertical="top" wrapText="1"/>
      <protection/>
    </xf>
    <xf numFmtId="0" fontId="3" fillId="0" borderId="0" xfId="54" applyFont="1" applyAlignment="1">
      <alignment horizontal="center" vertical="center" wrapText="1"/>
      <protection/>
    </xf>
    <xf numFmtId="0" fontId="3" fillId="0" borderId="11" xfId="54" applyFont="1" applyBorder="1" applyAlignment="1">
      <alignment horizontal="center" vertical="center" wrapText="1"/>
      <protection/>
    </xf>
    <xf numFmtId="0" fontId="3" fillId="0" borderId="0" xfId="54" applyFont="1" applyAlignment="1">
      <alignment vertical="center" wrapText="1"/>
      <protection/>
    </xf>
    <xf numFmtId="0" fontId="3" fillId="0" borderId="0" xfId="54" applyFont="1" applyBorder="1" applyAlignment="1">
      <alignment horizontal="center" vertical="center" wrapText="1"/>
      <protection/>
    </xf>
    <xf numFmtId="0" fontId="1" fillId="0" borderId="0" xfId="54" applyFont="1" applyAlignment="1">
      <alignment horizontal="center" vertical="center"/>
      <protection/>
    </xf>
    <xf numFmtId="0" fontId="3" fillId="0" borderId="10" xfId="54" applyFont="1" applyBorder="1" applyAlignment="1">
      <alignment horizontal="center" wrapText="1"/>
      <protection/>
    </xf>
    <xf numFmtId="0" fontId="32" fillId="0" borderId="0" xfId="54" applyFont="1" applyAlignment="1">
      <alignment horizontal="center" vertical="top" wrapText="1"/>
      <protection/>
    </xf>
    <xf numFmtId="0" fontId="32" fillId="0" borderId="0" xfId="54" applyFont="1" applyBorder="1" applyAlignment="1">
      <alignment horizontal="center" vertical="top" wrapText="1"/>
      <protection/>
    </xf>
    <xf numFmtId="0" fontId="4" fillId="0" borderId="0" xfId="54" applyFont="1" applyAlignment="1">
      <alignment horizontal="left" vertical="top" wrapText="1"/>
      <protection/>
    </xf>
    <xf numFmtId="0" fontId="3" fillId="0" borderId="10" xfId="54" applyFont="1" applyBorder="1" applyAlignment="1">
      <alignment horizontal="center"/>
      <protection/>
    </xf>
    <xf numFmtId="0" fontId="3" fillId="24" borderId="14" xfId="54" applyFont="1" applyFill="1" applyBorder="1" applyAlignment="1">
      <alignment horizontal="left" vertical="top" wrapText="1"/>
      <protection/>
    </xf>
    <xf numFmtId="0" fontId="3" fillId="24" borderId="20" xfId="54" applyFont="1" applyFill="1" applyBorder="1" applyAlignment="1">
      <alignment horizontal="left" vertical="top" wrapText="1"/>
      <protection/>
    </xf>
    <xf numFmtId="0" fontId="3" fillId="24" borderId="15" xfId="54" applyFont="1" applyFill="1" applyBorder="1" applyAlignment="1">
      <alignment horizontal="left" vertical="top" wrapText="1"/>
      <protection/>
    </xf>
    <xf numFmtId="0" fontId="3" fillId="0" borderId="14" xfId="54" applyFont="1" applyBorder="1" applyAlignment="1">
      <alignment horizontal="left" vertical="center" wrapText="1"/>
      <protection/>
    </xf>
    <xf numFmtId="0" fontId="3" fillId="0" borderId="20" xfId="54" applyFont="1" applyBorder="1" applyAlignment="1">
      <alignment horizontal="left" vertical="center" wrapText="1"/>
      <protection/>
    </xf>
    <xf numFmtId="0" fontId="3" fillId="0" borderId="15" xfId="54" applyFont="1" applyBorder="1" applyAlignment="1">
      <alignment horizontal="left" vertical="center" wrapText="1"/>
      <protection/>
    </xf>
    <xf numFmtId="0" fontId="3" fillId="0" borderId="14" xfId="54" applyFont="1" applyBorder="1" applyAlignment="1">
      <alignment horizontal="center" vertical="top" wrapText="1"/>
      <protection/>
    </xf>
    <xf numFmtId="0" fontId="3" fillId="0" borderId="20" xfId="54" applyFont="1" applyBorder="1" applyAlignment="1">
      <alignment horizontal="center" vertical="top" wrapText="1"/>
      <protection/>
    </xf>
    <xf numFmtId="0" fontId="3" fillId="0" borderId="15" xfId="54" applyFont="1" applyBorder="1" applyAlignment="1">
      <alignment horizontal="center" vertical="top" wrapText="1"/>
      <protection/>
    </xf>
    <xf numFmtId="0" fontId="3" fillId="0" borderId="22" xfId="54" applyFont="1" applyBorder="1" applyAlignment="1">
      <alignment horizontal="center" vertical="top" wrapText="1"/>
      <protection/>
    </xf>
    <xf numFmtId="0" fontId="3" fillId="0" borderId="21" xfId="54" applyFont="1" applyBorder="1" applyAlignment="1">
      <alignment horizontal="center" vertical="top" wrapText="1"/>
      <protection/>
    </xf>
    <xf numFmtId="0" fontId="4" fillId="0" borderId="0" xfId="54" applyFont="1" applyBorder="1" applyAlignment="1">
      <alignment horizontal="center" vertical="top" wrapText="1"/>
      <protection/>
    </xf>
    <xf numFmtId="0" fontId="28" fillId="0" borderId="10" xfId="54" applyFont="1" applyBorder="1" applyAlignment="1">
      <alignment horizontal="center"/>
      <protection/>
    </xf>
    <xf numFmtId="0" fontId="3" fillId="24" borderId="14" xfId="54" applyFont="1" applyFill="1" applyBorder="1" applyAlignment="1">
      <alignment horizontal="center" vertical="top" wrapText="1"/>
      <protection/>
    </xf>
    <xf numFmtId="0" fontId="3" fillId="24" borderId="20" xfId="54" applyFont="1" applyFill="1" applyBorder="1" applyAlignment="1">
      <alignment horizontal="center" vertical="top" wrapText="1"/>
      <protection/>
    </xf>
    <xf numFmtId="0" fontId="3" fillId="24" borderId="15" xfId="54" applyFont="1" applyFill="1" applyBorder="1" applyAlignment="1">
      <alignment horizontal="center" vertical="top" wrapText="1"/>
      <protection/>
    </xf>
    <xf numFmtId="0" fontId="3" fillId="24" borderId="11" xfId="54" applyFont="1" applyFill="1" applyBorder="1" applyAlignment="1">
      <alignment horizontal="center" vertical="center" wrapText="1"/>
      <protection/>
    </xf>
    <xf numFmtId="0" fontId="6" fillId="0" borderId="14" xfId="54" applyFont="1" applyBorder="1" applyAlignment="1">
      <alignment horizontal="center" vertical="top" wrapText="1"/>
      <protection/>
    </xf>
    <xf numFmtId="0" fontId="6" fillId="0" borderId="20" xfId="54" applyFont="1" applyBorder="1" applyAlignment="1">
      <alignment horizontal="center" vertical="top" wrapText="1"/>
      <protection/>
    </xf>
    <xf numFmtId="0" fontId="6" fillId="0" borderId="15" xfId="54" applyFont="1" applyBorder="1" applyAlignment="1">
      <alignment horizontal="center" vertical="top" wrapText="1"/>
      <protection/>
    </xf>
    <xf numFmtId="0" fontId="1" fillId="0" borderId="0" xfId="54" applyFont="1" applyAlignment="1">
      <alignment horizontal="left" vertical="center" wrapText="1"/>
      <protection/>
    </xf>
    <xf numFmtId="0" fontId="3" fillId="24" borderId="0" xfId="54" applyFont="1" applyFill="1" applyAlignment="1">
      <alignment horizontal="left" vertical="center" wrapText="1"/>
      <protection/>
    </xf>
    <xf numFmtId="0" fontId="3" fillId="24" borderId="0" xfId="54" applyFont="1" applyFill="1" applyAlignment="1">
      <alignment horizontal="center" vertical="center" wrapText="1"/>
      <protection/>
    </xf>
    <xf numFmtId="0" fontId="6" fillId="0" borderId="14" xfId="54" applyFont="1" applyBorder="1" applyAlignment="1">
      <alignment horizontal="left" vertical="center" wrapText="1"/>
      <protection/>
    </xf>
    <xf numFmtId="0" fontId="6" fillId="0" borderId="20" xfId="54" applyFont="1" applyBorder="1" applyAlignment="1">
      <alignment horizontal="left" vertical="center" wrapText="1"/>
      <protection/>
    </xf>
    <xf numFmtId="0" fontId="6" fillId="0" borderId="15" xfId="54" applyFont="1" applyBorder="1" applyAlignment="1">
      <alignment horizontal="left" vertical="center" wrapText="1"/>
      <protection/>
    </xf>
    <xf numFmtId="0" fontId="28" fillId="0" borderId="0" xfId="86" applyFont="1">
      <alignment/>
      <protection/>
    </xf>
    <xf numFmtId="0" fontId="4" fillId="0" borderId="0" xfId="86" applyFont="1" applyAlignment="1">
      <alignment horizontal="left" vertical="top" wrapText="1"/>
      <protection/>
    </xf>
    <xf numFmtId="0" fontId="1" fillId="0" borderId="0" xfId="86" applyFont="1" applyAlignment="1">
      <alignment horizontal="center" vertical="center"/>
      <protection/>
    </xf>
    <xf numFmtId="0" fontId="3" fillId="0" borderId="0" xfId="86" applyFont="1" applyAlignment="1">
      <alignment horizontal="center" vertical="center" wrapText="1"/>
      <protection/>
    </xf>
    <xf numFmtId="49" fontId="3" fillId="0" borderId="10" xfId="86" applyNumberFormat="1" applyFont="1" applyBorder="1" applyAlignment="1">
      <alignment horizontal="center" vertical="center" wrapText="1"/>
      <protection/>
    </xf>
    <xf numFmtId="0" fontId="3" fillId="0" borderId="0" xfId="86" applyFont="1" applyAlignment="1">
      <alignment vertical="center" wrapText="1"/>
      <protection/>
    </xf>
    <xf numFmtId="0" fontId="2" fillId="0" borderId="10" xfId="86" applyFont="1" applyBorder="1">
      <alignment/>
      <protection/>
    </xf>
    <xf numFmtId="0" fontId="3" fillId="0" borderId="0" xfId="86" applyFont="1" applyAlignment="1">
      <alignment horizontal="center" vertical="top" wrapText="1"/>
      <protection/>
    </xf>
    <xf numFmtId="0" fontId="3" fillId="0" borderId="0" xfId="86" applyFont="1" applyAlignment="1">
      <alignment horizontal="center" vertical="top" wrapText="1"/>
      <protection/>
    </xf>
    <xf numFmtId="0" fontId="3" fillId="0" borderId="0" xfId="86" applyFont="1" applyBorder="1" applyAlignment="1">
      <alignment horizontal="center" vertical="top" wrapText="1"/>
      <protection/>
    </xf>
    <xf numFmtId="0" fontId="2" fillId="0" borderId="0" xfId="86" applyFont="1" applyBorder="1" applyAlignment="1">
      <alignment horizontal="left" wrapText="1"/>
      <protection/>
    </xf>
    <xf numFmtId="0" fontId="3" fillId="0" borderId="0" xfId="86" applyFont="1" applyAlignment="1">
      <alignment horizontal="center" vertical="center" wrapText="1"/>
      <protection/>
    </xf>
    <xf numFmtId="0" fontId="2" fillId="0" borderId="10" xfId="86" applyFont="1" applyBorder="1" applyAlignment="1">
      <alignment horizontal="left" wrapText="1"/>
      <protection/>
    </xf>
    <xf numFmtId="0" fontId="2" fillId="0" borderId="0" xfId="86" applyFont="1" applyBorder="1" applyAlignment="1">
      <alignment horizontal="left" wrapText="1"/>
      <protection/>
    </xf>
    <xf numFmtId="0" fontId="2" fillId="0" borderId="21" xfId="86" applyFont="1" applyBorder="1" applyAlignment="1">
      <alignment horizontal="center" wrapText="1"/>
      <protection/>
    </xf>
    <xf numFmtId="0" fontId="2" fillId="0" borderId="0" xfId="86" applyFont="1" applyBorder="1" applyAlignment="1">
      <alignment horizontal="center" wrapText="1"/>
      <protection/>
    </xf>
    <xf numFmtId="0" fontId="3" fillId="0" borderId="0" xfId="86" applyFont="1" applyAlignment="1">
      <alignment vertical="center" wrapText="1"/>
      <protection/>
    </xf>
    <xf numFmtId="0" fontId="3" fillId="0" borderId="0" xfId="86" applyFont="1">
      <alignment/>
      <protection/>
    </xf>
    <xf numFmtId="0" fontId="3" fillId="0" borderId="11" xfId="86" applyFont="1" applyBorder="1" applyAlignment="1">
      <alignment horizontal="center" vertical="center" wrapText="1"/>
      <protection/>
    </xf>
    <xf numFmtId="0" fontId="3" fillId="0" borderId="11" xfId="86" applyFont="1" applyBorder="1" applyAlignment="1">
      <alignment horizontal="center" vertical="center" wrapText="1"/>
      <protection/>
    </xf>
    <xf numFmtId="0" fontId="3" fillId="0" borderId="14" xfId="86" applyFont="1" applyBorder="1" applyAlignment="1">
      <alignment horizontal="left" vertical="justify" wrapText="1"/>
      <protection/>
    </xf>
    <xf numFmtId="0" fontId="3" fillId="0" borderId="20" xfId="86" applyFont="1" applyBorder="1" applyAlignment="1">
      <alignment horizontal="left" vertical="justify" wrapText="1"/>
      <protection/>
    </xf>
    <xf numFmtId="0" fontId="3" fillId="0" borderId="15" xfId="86" applyFont="1" applyBorder="1" applyAlignment="1">
      <alignment horizontal="left" vertical="justify" wrapText="1"/>
      <protection/>
    </xf>
    <xf numFmtId="0" fontId="3" fillId="0" borderId="0" xfId="86" applyFont="1" applyAlignment="1">
      <alignment vertical="center"/>
      <protection/>
    </xf>
    <xf numFmtId="0" fontId="2" fillId="0" borderId="0" xfId="86" applyFont="1" applyAlignment="1">
      <alignment horizontal="left" vertical="top" wrapText="1"/>
      <protection/>
    </xf>
    <xf numFmtId="0" fontId="3" fillId="0" borderId="14" xfId="86" applyFont="1" applyBorder="1" applyAlignment="1">
      <alignment horizontal="left" vertical="center" wrapText="1"/>
      <protection/>
    </xf>
    <xf numFmtId="0" fontId="3" fillId="0" borderId="20" xfId="86" applyFont="1" applyBorder="1" applyAlignment="1">
      <alignment horizontal="left" vertical="center" wrapText="1"/>
      <protection/>
    </xf>
    <xf numFmtId="0" fontId="3" fillId="0" borderId="15" xfId="86" applyFont="1" applyBorder="1" applyAlignment="1">
      <alignment horizontal="left" vertical="center" wrapText="1"/>
      <protection/>
    </xf>
    <xf numFmtId="0" fontId="3" fillId="0" borderId="11" xfId="86" applyFont="1" applyBorder="1" applyAlignment="1">
      <alignment horizontal="left" vertical="center" wrapText="1"/>
      <protection/>
    </xf>
    <xf numFmtId="0" fontId="3" fillId="0" borderId="11" xfId="86" applyFont="1" applyBorder="1" applyAlignment="1">
      <alignment horizontal="left" vertical="center" wrapText="1"/>
      <protection/>
    </xf>
    <xf numFmtId="0" fontId="28" fillId="0" borderId="0" xfId="86" applyFont="1" applyAlignment="1">
      <alignment horizontal="left"/>
      <protection/>
    </xf>
    <xf numFmtId="0" fontId="3" fillId="0" borderId="0" xfId="86" applyFont="1" applyAlignment="1">
      <alignment horizontal="left" vertical="center" wrapText="1"/>
      <protection/>
    </xf>
    <xf numFmtId="0" fontId="3" fillId="0" borderId="0" xfId="86" applyFont="1" applyBorder="1" applyAlignment="1">
      <alignment horizontal="center" vertical="center" wrapText="1"/>
      <protection/>
    </xf>
    <xf numFmtId="0" fontId="3" fillId="0" borderId="0" xfId="86" applyFont="1" applyBorder="1" applyAlignment="1">
      <alignment horizontal="center" vertical="center" wrapText="1"/>
      <protection/>
    </xf>
    <xf numFmtId="2" fontId="3" fillId="0" borderId="11" xfId="86" applyNumberFormat="1" applyFont="1" applyBorder="1" applyAlignment="1">
      <alignment horizontal="center" vertical="center" wrapText="1"/>
      <protection/>
    </xf>
    <xf numFmtId="0" fontId="3" fillId="0" borderId="22" xfId="86" applyFont="1" applyBorder="1" applyAlignment="1">
      <alignment horizontal="center" vertical="center" wrapText="1"/>
      <protection/>
    </xf>
    <xf numFmtId="0" fontId="3" fillId="0" borderId="21" xfId="86" applyFont="1" applyBorder="1" applyAlignment="1">
      <alignment horizontal="center" vertical="center" wrapText="1"/>
      <protection/>
    </xf>
    <xf numFmtId="0" fontId="3" fillId="0" borderId="22" xfId="86" applyFont="1" applyBorder="1" applyAlignment="1">
      <alignment horizontal="left" vertical="center" wrapText="1"/>
      <protection/>
    </xf>
    <xf numFmtId="0" fontId="3" fillId="0" borderId="21" xfId="86" applyFont="1" applyBorder="1" applyAlignment="1">
      <alignment horizontal="left" vertical="center" wrapText="1"/>
      <protection/>
    </xf>
    <xf numFmtId="49" fontId="3" fillId="0" borderId="0" xfId="86" applyNumberFormat="1" applyFont="1" applyBorder="1" applyAlignment="1">
      <alignment horizontal="left" vertical="center" wrapText="1"/>
      <protection/>
    </xf>
    <xf numFmtId="0" fontId="28" fillId="0" borderId="0" xfId="86" applyFont="1" applyBorder="1">
      <alignment/>
      <protection/>
    </xf>
    <xf numFmtId="0" fontId="3" fillId="0" borderId="11" xfId="86" applyFont="1" applyBorder="1" applyAlignment="1">
      <alignment horizontal="justify" vertical="center" wrapText="1"/>
      <protection/>
    </xf>
    <xf numFmtId="0" fontId="6" fillId="0" borderId="11" xfId="86" applyFont="1" applyBorder="1" applyAlignment="1">
      <alignment vertical="center" wrapText="1"/>
      <protection/>
    </xf>
    <xf numFmtId="0" fontId="6" fillId="0" borderId="11" xfId="86" applyFont="1" applyBorder="1" applyAlignment="1">
      <alignment horizontal="left" vertical="center" wrapText="1"/>
      <protection/>
    </xf>
    <xf numFmtId="0" fontId="3" fillId="0" borderId="11" xfId="86" applyFont="1" applyBorder="1" applyAlignment="1">
      <alignment vertical="center" wrapText="1"/>
      <protection/>
    </xf>
    <xf numFmtId="0" fontId="3" fillId="24" borderId="11" xfId="86" applyFont="1" applyFill="1" applyBorder="1" applyAlignment="1">
      <alignment horizontal="center" vertical="center" wrapText="1"/>
      <protection/>
    </xf>
    <xf numFmtId="1" fontId="3" fillId="0" borderId="11" xfId="86" applyNumberFormat="1" applyFont="1" applyBorder="1" applyAlignment="1">
      <alignment horizontal="center" vertical="center" wrapText="1"/>
      <protection/>
    </xf>
    <xf numFmtId="188" fontId="3" fillId="0" borderId="11" xfId="86" applyNumberFormat="1" applyFont="1" applyBorder="1" applyAlignment="1">
      <alignment horizontal="center" vertical="center" wrapText="1"/>
      <protection/>
    </xf>
    <xf numFmtId="0" fontId="4" fillId="0" borderId="0" xfId="86" applyFont="1" applyAlignment="1">
      <alignment vertical="top"/>
      <protection/>
    </xf>
    <xf numFmtId="0" fontId="1" fillId="0" borderId="0" xfId="86" applyFont="1" applyAlignment="1">
      <alignment horizontal="left" vertical="center" wrapText="1"/>
      <protection/>
    </xf>
    <xf numFmtId="0" fontId="28" fillId="0" borderId="10" xfId="86" applyFont="1" applyBorder="1" applyAlignment="1">
      <alignment horizontal="center"/>
      <protection/>
    </xf>
    <xf numFmtId="0" fontId="3" fillId="0" borderId="10" xfId="86" applyFont="1" applyBorder="1" applyAlignment="1">
      <alignment horizontal="center"/>
      <protection/>
    </xf>
    <xf numFmtId="0" fontId="1" fillId="0" borderId="0" xfId="86" applyFont="1" applyAlignment="1">
      <alignment horizontal="left" vertical="center" wrapText="1"/>
      <protection/>
    </xf>
    <xf numFmtId="0" fontId="4" fillId="0" borderId="0" xfId="86" applyFont="1" applyBorder="1" applyAlignment="1">
      <alignment horizontal="center" vertical="top" wrapText="1"/>
      <protection/>
    </xf>
    <xf numFmtId="0" fontId="28" fillId="0" borderId="0" xfId="85" applyFont="1">
      <alignment/>
      <protection/>
    </xf>
    <xf numFmtId="0" fontId="4" fillId="0" borderId="0" xfId="85" applyFont="1" applyAlignment="1">
      <alignment horizontal="left" vertical="top" wrapText="1"/>
      <protection/>
    </xf>
    <xf numFmtId="0" fontId="1" fillId="0" borderId="0" xfId="85" applyFont="1" applyAlignment="1">
      <alignment horizontal="center" vertical="center"/>
      <protection/>
    </xf>
    <xf numFmtId="0" fontId="3" fillId="0" borderId="0" xfId="85" applyFont="1" applyAlignment="1">
      <alignment horizontal="center" vertical="center" wrapText="1"/>
      <protection/>
    </xf>
    <xf numFmtId="0" fontId="3" fillId="0" borderId="10" xfId="85" applyFont="1" applyBorder="1" applyAlignment="1">
      <alignment horizontal="center" vertical="center" wrapText="1"/>
      <protection/>
    </xf>
    <xf numFmtId="0" fontId="3" fillId="0" borderId="0" xfId="85" applyFont="1" applyAlignment="1">
      <alignment vertical="center" wrapText="1"/>
      <protection/>
    </xf>
    <xf numFmtId="0" fontId="28" fillId="0" borderId="10" xfId="85" applyFont="1" applyBorder="1" applyAlignment="1">
      <alignment horizontal="center"/>
      <protection/>
    </xf>
    <xf numFmtId="0" fontId="3" fillId="0" borderId="0" xfId="85" applyFont="1" applyAlignment="1">
      <alignment horizontal="center" vertical="top" wrapText="1"/>
      <protection/>
    </xf>
    <xf numFmtId="0" fontId="3" fillId="0" borderId="0" xfId="85" applyFont="1" applyAlignment="1">
      <alignment horizontal="center" vertical="top" wrapText="1"/>
      <protection/>
    </xf>
    <xf numFmtId="0" fontId="28" fillId="0" borderId="10" xfId="85" applyFont="1" applyBorder="1" applyAlignment="1">
      <alignment horizontal="center" wrapText="1"/>
      <protection/>
    </xf>
    <xf numFmtId="0" fontId="3" fillId="0" borderId="0" xfId="85" applyFont="1" applyBorder="1" applyAlignment="1">
      <alignment horizontal="center" vertical="top" wrapText="1"/>
      <protection/>
    </xf>
    <xf numFmtId="0" fontId="3" fillId="0" borderId="0" xfId="85" applyFont="1" applyAlignment="1">
      <alignment horizontal="center" vertical="center" wrapText="1"/>
      <protection/>
    </xf>
    <xf numFmtId="0" fontId="3" fillId="0" borderId="0" xfId="85" applyFont="1" applyAlignment="1">
      <alignment vertical="center" wrapText="1"/>
      <protection/>
    </xf>
    <xf numFmtId="0" fontId="3" fillId="0" borderId="0" xfId="85" applyFont="1">
      <alignment/>
      <protection/>
    </xf>
    <xf numFmtId="0" fontId="3" fillId="0" borderId="11" xfId="85" applyFont="1" applyBorder="1" applyAlignment="1">
      <alignment horizontal="center" vertical="center" wrapText="1"/>
      <protection/>
    </xf>
    <xf numFmtId="0" fontId="3" fillId="0" borderId="11" xfId="85" applyFont="1" applyBorder="1" applyAlignment="1">
      <alignment horizontal="center" vertical="center" wrapText="1"/>
      <protection/>
    </xf>
    <xf numFmtId="0" fontId="3" fillId="0" borderId="14" xfId="85" applyFont="1" applyBorder="1" applyAlignment="1">
      <alignment horizontal="center" vertical="center" wrapText="1"/>
      <protection/>
    </xf>
    <xf numFmtId="0" fontId="3" fillId="0" borderId="20" xfId="85" applyFont="1" applyBorder="1" applyAlignment="1">
      <alignment horizontal="center" vertical="center" wrapText="1"/>
      <protection/>
    </xf>
    <xf numFmtId="0" fontId="3" fillId="0" borderId="15" xfId="85" applyFont="1" applyBorder="1" applyAlignment="1">
      <alignment horizontal="center" vertical="center" wrapText="1"/>
      <protection/>
    </xf>
    <xf numFmtId="0" fontId="3" fillId="0" borderId="0" xfId="85" applyFont="1" applyAlignment="1">
      <alignment vertical="center"/>
      <protection/>
    </xf>
    <xf numFmtId="0" fontId="3" fillId="0" borderId="0" xfId="85" applyFont="1" applyAlignment="1">
      <alignment wrapText="1"/>
      <protection/>
    </xf>
    <xf numFmtId="0" fontId="3" fillId="0" borderId="14" xfId="85" applyFont="1" applyBorder="1" applyAlignment="1">
      <alignment horizontal="center" wrapText="1"/>
      <protection/>
    </xf>
    <xf numFmtId="0" fontId="3" fillId="0" borderId="20" xfId="85" applyFont="1" applyBorder="1" applyAlignment="1">
      <alignment horizontal="center" wrapText="1"/>
      <protection/>
    </xf>
    <xf numFmtId="0" fontId="28" fillId="0" borderId="0" xfId="85" applyFont="1" applyAlignment="1">
      <alignment horizontal="right"/>
      <protection/>
    </xf>
    <xf numFmtId="0" fontId="3" fillId="0" borderId="0" xfId="85" applyFont="1" applyBorder="1" applyAlignment="1">
      <alignment horizontal="center" vertical="center" wrapText="1"/>
      <protection/>
    </xf>
    <xf numFmtId="0" fontId="3" fillId="0" borderId="0" xfId="85" applyFont="1" applyBorder="1" applyAlignment="1">
      <alignment horizontal="center" vertical="center" wrapText="1"/>
      <protection/>
    </xf>
    <xf numFmtId="0" fontId="2" fillId="0" borderId="14" xfId="85" applyFont="1" applyBorder="1" applyAlignment="1">
      <alignment horizontal="center" vertical="center" wrapText="1"/>
      <protection/>
    </xf>
    <xf numFmtId="0" fontId="2" fillId="0" borderId="20" xfId="85" applyFont="1" applyBorder="1" applyAlignment="1">
      <alignment horizontal="center" vertical="center" wrapText="1"/>
      <protection/>
    </xf>
    <xf numFmtId="0" fontId="2" fillId="0" borderId="15" xfId="85" applyFont="1" applyBorder="1" applyAlignment="1">
      <alignment horizontal="center" vertical="center" wrapText="1"/>
      <protection/>
    </xf>
    <xf numFmtId="2" fontId="6" fillId="0" borderId="11" xfId="85" applyNumberFormat="1" applyFont="1" applyBorder="1" applyAlignment="1">
      <alignment horizontal="center" vertical="center" wrapText="1"/>
      <protection/>
    </xf>
    <xf numFmtId="1" fontId="6" fillId="0" borderId="11" xfId="85" applyNumberFormat="1" applyFont="1" applyBorder="1" applyAlignment="1">
      <alignment horizontal="center" vertical="center" wrapText="1"/>
      <protection/>
    </xf>
    <xf numFmtId="0" fontId="3" fillId="0" borderId="22" xfId="85" applyFont="1" applyBorder="1" applyAlignment="1">
      <alignment horizontal="left" vertical="center" wrapText="1"/>
      <protection/>
    </xf>
    <xf numFmtId="0" fontId="3" fillId="0" borderId="21" xfId="85" applyFont="1" applyBorder="1" applyAlignment="1">
      <alignment horizontal="left" vertical="center" wrapText="1"/>
      <protection/>
    </xf>
    <xf numFmtId="0" fontId="3" fillId="0" borderId="0" xfId="85" applyFont="1" applyAlignment="1">
      <alignment horizontal="left" vertical="center" wrapText="1"/>
      <protection/>
    </xf>
    <xf numFmtId="0" fontId="2" fillId="0" borderId="11" xfId="85" applyFont="1" applyBorder="1" applyAlignment="1">
      <alignment vertical="center" wrapText="1"/>
      <protection/>
    </xf>
    <xf numFmtId="0" fontId="4" fillId="0" borderId="11" xfId="85" applyFont="1" applyBorder="1" applyAlignment="1">
      <alignment horizontal="center" wrapText="1"/>
      <protection/>
    </xf>
    <xf numFmtId="0" fontId="2" fillId="0" borderId="11" xfId="85" applyFont="1" applyBorder="1" applyAlignment="1">
      <alignment horizontal="center" vertical="center" wrapText="1"/>
      <protection/>
    </xf>
    <xf numFmtId="0" fontId="4" fillId="0" borderId="11" xfId="85" applyFont="1" applyBorder="1" applyAlignment="1">
      <alignment vertical="center" wrapText="1"/>
      <protection/>
    </xf>
    <xf numFmtId="0" fontId="37" fillId="0" borderId="11" xfId="85" applyFont="1" applyBorder="1" applyAlignment="1">
      <alignment horizontal="center" vertical="center" wrapText="1"/>
      <protection/>
    </xf>
    <xf numFmtId="0" fontId="2" fillId="0" borderId="11" xfId="85" applyFont="1" applyBorder="1" applyAlignment="1">
      <alignment horizontal="center" vertical="center" wrapText="1"/>
      <protection/>
    </xf>
    <xf numFmtId="0" fontId="28" fillId="0" borderId="0" xfId="85" applyFont="1" applyAlignment="1">
      <alignment horizontal="center"/>
      <protection/>
    </xf>
    <xf numFmtId="0" fontId="2" fillId="0" borderId="21" xfId="85" applyFont="1" applyBorder="1" applyAlignment="1">
      <alignment horizontal="left" wrapText="1"/>
      <protection/>
    </xf>
    <xf numFmtId="0" fontId="2" fillId="0" borderId="0" xfId="85" applyFont="1" applyAlignment="1">
      <alignment vertical="center"/>
      <protection/>
    </xf>
    <xf numFmtId="0" fontId="2" fillId="0" borderId="0" xfId="85" applyFont="1" applyAlignment="1">
      <alignment horizontal="left" vertical="center" wrapText="1"/>
      <protection/>
    </xf>
    <xf numFmtId="0" fontId="4" fillId="0" borderId="0" xfId="85" applyFont="1" applyAlignment="1">
      <alignment vertical="top"/>
      <protection/>
    </xf>
    <xf numFmtId="0" fontId="1" fillId="0" borderId="0" xfId="85" applyFont="1" applyAlignment="1">
      <alignment horizontal="left" vertical="center" wrapText="1"/>
      <protection/>
    </xf>
    <xf numFmtId="0" fontId="1" fillId="0" borderId="0" xfId="85" applyFont="1" applyAlignment="1">
      <alignment horizontal="left" vertical="center" wrapText="1"/>
      <protection/>
    </xf>
    <xf numFmtId="0" fontId="4" fillId="0" borderId="0" xfId="85" applyFont="1" applyBorder="1" applyAlignment="1">
      <alignment horizontal="center" vertical="top" wrapText="1"/>
      <protection/>
    </xf>
    <xf numFmtId="0" fontId="3" fillId="0" borderId="0" xfId="85" applyFont="1" applyAlignment="1">
      <alignment horizontal="center" wrapText="1"/>
      <protection/>
    </xf>
    <xf numFmtId="0" fontId="32" fillId="0" borderId="14" xfId="85" applyFont="1" applyBorder="1" applyAlignment="1">
      <alignment horizontal="center" vertical="center" wrapText="1"/>
      <protection/>
    </xf>
    <xf numFmtId="0" fontId="3" fillId="0" borderId="0" xfId="85" applyFont="1" applyAlignment="1">
      <alignment horizontal="left"/>
      <protection/>
    </xf>
    <xf numFmtId="0" fontId="4" fillId="0" borderId="13" xfId="85" applyFont="1" applyBorder="1" applyAlignment="1">
      <alignment horizontal="center" wrapText="1"/>
      <protection/>
    </xf>
    <xf numFmtId="0" fontId="3" fillId="0" borderId="11" xfId="85" applyFont="1" applyBorder="1" applyAlignment="1">
      <alignment vertical="center" wrapText="1"/>
      <protection/>
    </xf>
    <xf numFmtId="0" fontId="37" fillId="0" borderId="14" xfId="85" applyFont="1" applyBorder="1" applyAlignment="1">
      <alignment horizontal="center" vertical="center" wrapText="1"/>
      <protection/>
    </xf>
  </cellXfs>
  <cellStyles count="8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2019_zvit_MB_0813121_0813123.xls" xfId="54"/>
    <cellStyle name="Обычный_Pasp_zvit_MB_2019 0813011" xfId="55"/>
    <cellStyle name="Обычный_Pasp_zvit_MB_2019 0813012" xfId="56"/>
    <cellStyle name="Обычный_Pasp_zvit_MB_2019 0813021" xfId="57"/>
    <cellStyle name="Обычный_Pasp_zvit_MB_2019 0813022" xfId="58"/>
    <cellStyle name="Обычный_Pasp_zvit_MB_2019 0813031" xfId="59"/>
    <cellStyle name="Обычный_Pasp_zvit_MB_2019 0813032" xfId="60"/>
    <cellStyle name="Обычный_Pasp_zvit_MB_2019 0813033" xfId="61"/>
    <cellStyle name="Обычный_Pasp_zvit_MB_2019 0813035" xfId="62"/>
    <cellStyle name="Обычный_Pasp_zvit_MB_2019 0817693" xfId="63"/>
    <cellStyle name="Обычный_Pasp_zvit_MB_2019 0818230" xfId="64"/>
    <cellStyle name="Обычный_Pasp_zvit_MB_2020_3050" xfId="65"/>
    <cellStyle name="Обычный_zvit_MB_2019_3090" xfId="66"/>
    <cellStyle name="Обычный_zvit_MB_за 2019_3041" xfId="67"/>
    <cellStyle name="Обычный_zvit_MB_за 2019_3042" xfId="68"/>
    <cellStyle name="Обычный_zvit_MB_за 2019_3043" xfId="69"/>
    <cellStyle name="Обычный_zvit_MB_за 2019_3044" xfId="70"/>
    <cellStyle name="Обычный_zvit_MB_за 2019_3045" xfId="71"/>
    <cellStyle name="Обычный_zvit_MB_за 2019_3046" xfId="72"/>
    <cellStyle name="Обычный_zvit_MB_за 2019_3047" xfId="73"/>
    <cellStyle name="Обычный_zvit_MB_за 2019_3049" xfId="74"/>
    <cellStyle name="Обычный_zvit_MB_за 2019_3081" xfId="75"/>
    <cellStyle name="Обычный_zvit_MB_за 2019_3082" xfId="76"/>
    <cellStyle name="Обычный_zvit_MB_за 2019_3083" xfId="77"/>
    <cellStyle name="Обычный_zvit_MB_за 2019_3084" xfId="78"/>
    <cellStyle name="Обычный_zvit_MB_за 2019_3085" xfId="79"/>
    <cellStyle name="Обычный_zvit_MB_за 2019_3087" xfId="80"/>
    <cellStyle name="Обычный_zvit_MB_за 2019_3210" xfId="81"/>
    <cellStyle name="Обычный_zvit_MB_за 2019_3230" xfId="82"/>
    <cellStyle name="Обычный_zvit_MB_за 2019_6083" xfId="83"/>
    <cellStyle name="Обычный_zvit_MB_за 2019_новий" xfId="84"/>
    <cellStyle name="Обычный_звіт по паспорту за 2019 (новая форма) предварительній ТЕРЦЕНТР" xfId="85"/>
    <cellStyle name="Обычный_ЗВІТ ПО ПАСПОРТУ ЗА 2019 РІК" xfId="86"/>
    <cellStyle name="Обычный_Лист1" xfId="87"/>
    <cellStyle name="Followed Hyperlink" xfId="88"/>
    <cellStyle name="Плохой" xfId="89"/>
    <cellStyle name="Пояснение" xfId="90"/>
    <cellStyle name="Примечание" xfId="91"/>
    <cellStyle name="Percent" xfId="92"/>
    <cellStyle name="Связанная ячейка" xfId="93"/>
    <cellStyle name="Текст предупреждения" xfId="94"/>
    <cellStyle name="Comma" xfId="95"/>
    <cellStyle name="Comma [0]" xfId="96"/>
    <cellStyle name="Хороший" xfId="9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2pc\&#1089;&#1077;&#1090;&#1077;&#1074;&#1072;&#1103;\&#1044;&#1086;&#1082;&#1091;&#1084;&#1077;&#1085;&#1090;&#1099;\&#1055;&#1040;&#1057;&#1055;&#1054;&#1056;&#1058;&#1040;_&#1041;_&#1047;&#1040;&#1055;_&#1055;&#1040;&#1057;&#1055;&#1054;&#1056;&#1058;&#1040;\&#1052;&#1080;&#1085;&#1091;&#1083;&#1080;%20&#1088;&#1086;&#1082;&#1080;\2019\zvit_081016_01_01_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2;&#1086;&#1080;%20&#1076;&#1086;&#1082;&#1091;&#1084;&#1077;&#1085;&#1090;&#1099;\&#1044;&#1054;&#1050;&#1059;&#1052;&#1045;&#1053;&#1058;&#1048;%20&#1062;&#1045;&#1053;&#1058;&#1056;%20&#1056;&#1045;&#1040;&#1041;&#1030;&#1051;&#1030;&#1058;&#1040;&#1062;&#1030;&#1031;\&#1041;&#1070;&#1044;&#1046;&#1045;&#1058;%202019\&#1050;&#1054;&#1064;&#1058;&#1054;&#1056;&#1048;&#1057;%202019%20&#1056;&#1030;&#1050;\&#1055;&#1040;&#1057;&#1055;&#1054;&#1056;&#1058;&#1040;\&#1055;&#1040;&#1057;&#1055;&#1054;&#1056;&#1058;%202019%20&#1062;&#1045;&#1053;&#1058;&#1056;%20&#1056;&#1045;&#1040;&#1041;&#1030;&#1051;&#1030;&#1058;&#1040;&#1062;&#1030;&#1031;%20&#1042;&#1030;&#1044;%2013.12.20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аспорт"/>
      <sheetName val="звіт"/>
      <sheetName val="довідка звіт"/>
      <sheetName val="довідка показники"/>
    </sheetNames>
    <sheetDataSet>
      <sheetData sheetId="3">
        <row r="5">
          <cell r="C5">
            <v>693</v>
          </cell>
        </row>
        <row r="45">
          <cell r="C45">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звіт"/>
      <sheetName val="звіт з 01.01.2020"/>
      <sheetName val="паспорт 13.12.2019"/>
    </sheetNames>
    <sheetDataSet>
      <sheetData sheetId="2">
        <row r="51">
          <cell r="B51" t="str">
            <v>Забезпечення діяльності реабілітаційних установ для осіб (дітей) з інвалідністю, що належать до сфери органів соціального захисту населення</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M93"/>
  <sheetViews>
    <sheetView zoomScale="75" zoomScaleNormal="75" workbookViewId="0" topLeftCell="A1">
      <selection activeCell="P22" sqref="P22"/>
    </sheetView>
  </sheetViews>
  <sheetFormatPr defaultColWidth="13.75390625" defaultRowHeight="12.75" outlineLevelRow="1"/>
  <cols>
    <col min="1" max="1" width="5.875" style="1" customWidth="1"/>
    <col min="2" max="2" width="43.375" style="1" customWidth="1"/>
    <col min="3" max="3" width="17.125" style="1" bestFit="1" customWidth="1"/>
    <col min="4" max="4" width="21.25390625" style="1" customWidth="1"/>
    <col min="5" max="6" width="14.375" style="1" bestFit="1" customWidth="1"/>
    <col min="7" max="7" width="13.875" style="1" bestFit="1" customWidth="1"/>
    <col min="8" max="8" width="14.375" style="1" bestFit="1" customWidth="1"/>
    <col min="9" max="11" width="13.875" style="1" bestFit="1" customWidth="1"/>
    <col min="12" max="16384" width="13.75390625" style="1" customWidth="1"/>
  </cols>
  <sheetData>
    <row r="1" spans="1:13" ht="15.75">
      <c r="A1" s="747" t="s">
        <v>215</v>
      </c>
      <c r="B1" s="747"/>
      <c r="C1" s="747"/>
      <c r="D1" s="747"/>
      <c r="E1" s="747"/>
      <c r="F1" s="747"/>
      <c r="G1" s="747"/>
      <c r="H1" s="747"/>
      <c r="I1" s="747"/>
      <c r="J1" s="747"/>
      <c r="K1" s="747"/>
      <c r="L1" s="747"/>
      <c r="M1" s="747"/>
    </row>
    <row r="2" spans="1:13" ht="15.75">
      <c r="A2" s="747" t="s">
        <v>550</v>
      </c>
      <c r="B2" s="747"/>
      <c r="C2" s="747"/>
      <c r="D2" s="747"/>
      <c r="E2" s="747"/>
      <c r="F2" s="747"/>
      <c r="G2" s="747"/>
      <c r="H2" s="747"/>
      <c r="I2" s="747"/>
      <c r="J2" s="747"/>
      <c r="K2" s="747"/>
      <c r="L2" s="747"/>
      <c r="M2" s="747"/>
    </row>
    <row r="3" spans="1:13" ht="15.75">
      <c r="A3" s="748" t="s">
        <v>551</v>
      </c>
      <c r="B3" s="3" t="s">
        <v>552</v>
      </c>
      <c r="C3" s="4"/>
      <c r="E3" s="749" t="s">
        <v>553</v>
      </c>
      <c r="F3" s="749"/>
      <c r="G3" s="749"/>
      <c r="H3" s="749"/>
      <c r="I3" s="749"/>
      <c r="J3" s="749"/>
      <c r="K3" s="749"/>
      <c r="L3" s="749"/>
      <c r="M3" s="749"/>
    </row>
    <row r="4" spans="1:13" ht="15" customHeight="1">
      <c r="A4" s="748"/>
      <c r="B4" s="6" t="s">
        <v>554</v>
      </c>
      <c r="C4" s="4"/>
      <c r="E4" s="750" t="s">
        <v>555</v>
      </c>
      <c r="F4" s="750"/>
      <c r="G4" s="750"/>
      <c r="H4" s="750"/>
      <c r="I4" s="750"/>
      <c r="J4" s="750"/>
      <c r="K4" s="750"/>
      <c r="L4" s="750"/>
      <c r="M4" s="750"/>
    </row>
    <row r="5" spans="1:13" ht="15.75">
      <c r="A5" s="748" t="s">
        <v>556</v>
      </c>
      <c r="B5" s="3" t="s">
        <v>557</v>
      </c>
      <c r="C5" s="4"/>
      <c r="E5" s="749" t="s">
        <v>553</v>
      </c>
      <c r="F5" s="749"/>
      <c r="G5" s="749"/>
      <c r="H5" s="749"/>
      <c r="I5" s="749"/>
      <c r="J5" s="749"/>
      <c r="K5" s="749"/>
      <c r="L5" s="749"/>
      <c r="M5" s="749"/>
    </row>
    <row r="6" spans="1:13" ht="15" customHeight="1">
      <c r="A6" s="748"/>
      <c r="B6" s="6" t="s">
        <v>554</v>
      </c>
      <c r="C6" s="4"/>
      <c r="E6" s="751" t="s">
        <v>558</v>
      </c>
      <c r="F6" s="751"/>
      <c r="G6" s="751"/>
      <c r="H6" s="751"/>
      <c r="I6" s="751"/>
      <c r="J6" s="751"/>
      <c r="K6" s="751"/>
      <c r="L6" s="751"/>
      <c r="M6" s="751"/>
    </row>
    <row r="7" spans="1:13" ht="15.75">
      <c r="A7" s="748" t="s">
        <v>559</v>
      </c>
      <c r="B7" s="3" t="s">
        <v>560</v>
      </c>
      <c r="C7" s="3" t="s">
        <v>561</v>
      </c>
      <c r="E7" s="749" t="s">
        <v>562</v>
      </c>
      <c r="F7" s="749"/>
      <c r="G7" s="749"/>
      <c r="H7" s="749"/>
      <c r="I7" s="749"/>
      <c r="J7" s="749"/>
      <c r="K7" s="749"/>
      <c r="L7" s="749"/>
      <c r="M7" s="749"/>
    </row>
    <row r="8" spans="1:13" ht="15" customHeight="1">
      <c r="A8" s="748"/>
      <c r="B8" s="7" t="s">
        <v>554</v>
      </c>
      <c r="C8" s="7" t="s">
        <v>563</v>
      </c>
      <c r="E8" s="750" t="s">
        <v>564</v>
      </c>
      <c r="F8" s="750"/>
      <c r="G8" s="750"/>
      <c r="H8" s="750"/>
      <c r="I8" s="750"/>
      <c r="J8" s="750"/>
      <c r="K8" s="750"/>
      <c r="L8" s="750"/>
      <c r="M8" s="750"/>
    </row>
    <row r="9" spans="1:4" ht="30.75" customHeight="1">
      <c r="A9" s="748" t="s">
        <v>565</v>
      </c>
      <c r="B9" s="752" t="s">
        <v>566</v>
      </c>
      <c r="C9" s="752"/>
      <c r="D9" s="752"/>
    </row>
    <row r="10" spans="1:4" ht="15.75">
      <c r="A10" s="748"/>
      <c r="B10" s="752" t="s">
        <v>567</v>
      </c>
      <c r="C10" s="752"/>
      <c r="D10" s="752"/>
    </row>
    <row r="11" ht="15.75">
      <c r="A11" s="8"/>
    </row>
    <row r="12" ht="15.75">
      <c r="A12" s="8"/>
    </row>
    <row r="14" spans="2:10" ht="15.75">
      <c r="B14" s="753" t="s">
        <v>568</v>
      </c>
      <c r="C14" s="753"/>
      <c r="D14" s="753"/>
      <c r="E14" s="753" t="s">
        <v>569</v>
      </c>
      <c r="F14" s="753"/>
      <c r="G14" s="753"/>
      <c r="H14" s="753" t="s">
        <v>570</v>
      </c>
      <c r="I14" s="753"/>
      <c r="J14" s="753"/>
    </row>
    <row r="15" spans="2:10" ht="31.5">
      <c r="B15" s="9" t="s">
        <v>571</v>
      </c>
      <c r="C15" s="9" t="s">
        <v>572</v>
      </c>
      <c r="D15" s="9" t="s">
        <v>573</v>
      </c>
      <c r="E15" s="9" t="s">
        <v>571</v>
      </c>
      <c r="F15" s="9" t="s">
        <v>572</v>
      </c>
      <c r="G15" s="9" t="s">
        <v>573</v>
      </c>
      <c r="H15" s="9" t="s">
        <v>571</v>
      </c>
      <c r="I15" s="9" t="s">
        <v>572</v>
      </c>
      <c r="J15" s="9" t="s">
        <v>573</v>
      </c>
    </row>
    <row r="16" spans="2:10" ht="15.75">
      <c r="B16" s="9">
        <v>1</v>
      </c>
      <c r="C16" s="9">
        <v>2</v>
      </c>
      <c r="D16" s="9">
        <v>3</v>
      </c>
      <c r="E16" s="9">
        <v>4</v>
      </c>
      <c r="F16" s="9">
        <v>5</v>
      </c>
      <c r="G16" s="9">
        <v>6</v>
      </c>
      <c r="H16" s="9">
        <v>7</v>
      </c>
      <c r="I16" s="9">
        <v>8</v>
      </c>
      <c r="J16" s="9">
        <v>9</v>
      </c>
    </row>
    <row r="17" spans="2:10" ht="15.75">
      <c r="B17" s="10">
        <v>7644688</v>
      </c>
      <c r="C17" s="10">
        <v>275843</v>
      </c>
      <c r="D17" s="10">
        <f>SUM(B17:C17)</f>
        <v>7920531</v>
      </c>
      <c r="E17" s="10">
        <v>7624358.25</v>
      </c>
      <c r="F17" s="10">
        <v>274400.04</v>
      </c>
      <c r="G17" s="10">
        <f>SUM(E17:F17)</f>
        <v>7898758.29</v>
      </c>
      <c r="H17" s="10">
        <f>E17-B17</f>
        <v>-20329.75</v>
      </c>
      <c r="I17" s="10">
        <f>F17-C17</f>
        <v>-1442.960000000021</v>
      </c>
      <c r="J17" s="10">
        <f>G17-D17</f>
        <v>-21772.709999999963</v>
      </c>
    </row>
    <row r="18" ht="15.75">
      <c r="A18" s="8"/>
    </row>
    <row r="19" spans="1:13" ht="15.75">
      <c r="A19" s="748" t="s">
        <v>574</v>
      </c>
      <c r="B19" s="754" t="s">
        <v>575</v>
      </c>
      <c r="C19" s="754"/>
      <c r="D19" s="754"/>
      <c r="E19" s="754"/>
      <c r="F19" s="754"/>
      <c r="G19" s="754"/>
      <c r="H19" s="754"/>
      <c r="I19" s="754"/>
      <c r="J19" s="754"/>
      <c r="K19" s="754"/>
      <c r="L19" s="754"/>
      <c r="M19" s="754"/>
    </row>
    <row r="20" spans="1:2" ht="15.75">
      <c r="A20" s="748"/>
      <c r="B20" s="4" t="s">
        <v>567</v>
      </c>
    </row>
    <row r="21" ht="15.75">
      <c r="A21" s="8"/>
    </row>
    <row r="22" spans="1:11" ht="79.5" customHeight="1">
      <c r="A22" s="753" t="s">
        <v>576</v>
      </c>
      <c r="B22" s="753" t="s">
        <v>577</v>
      </c>
      <c r="C22" s="753" t="s">
        <v>568</v>
      </c>
      <c r="D22" s="753"/>
      <c r="E22" s="753"/>
      <c r="F22" s="753" t="s">
        <v>569</v>
      </c>
      <c r="G22" s="753"/>
      <c r="H22" s="753"/>
      <c r="I22" s="753" t="s">
        <v>570</v>
      </c>
      <c r="J22" s="753"/>
      <c r="K22" s="753"/>
    </row>
    <row r="23" spans="1:11" ht="31.5">
      <c r="A23" s="753"/>
      <c r="B23" s="753"/>
      <c r="C23" s="9" t="s">
        <v>571</v>
      </c>
      <c r="D23" s="9" t="s">
        <v>572</v>
      </c>
      <c r="E23" s="9" t="s">
        <v>573</v>
      </c>
      <c r="F23" s="9" t="s">
        <v>571</v>
      </c>
      <c r="G23" s="9" t="s">
        <v>572</v>
      </c>
      <c r="H23" s="9" t="s">
        <v>573</v>
      </c>
      <c r="I23" s="9" t="s">
        <v>571</v>
      </c>
      <c r="J23" s="9" t="s">
        <v>572</v>
      </c>
      <c r="K23" s="9" t="s">
        <v>573</v>
      </c>
    </row>
    <row r="24" spans="1:11" ht="15.75">
      <c r="A24" s="9">
        <v>1</v>
      </c>
      <c r="B24" s="9">
        <v>2</v>
      </c>
      <c r="C24" s="9">
        <v>3</v>
      </c>
      <c r="D24" s="9">
        <v>4</v>
      </c>
      <c r="E24" s="9">
        <v>5</v>
      </c>
      <c r="F24" s="9">
        <v>6</v>
      </c>
      <c r="G24" s="9">
        <v>7</v>
      </c>
      <c r="H24" s="9">
        <v>8</v>
      </c>
      <c r="I24" s="9">
        <v>9</v>
      </c>
      <c r="J24" s="9">
        <v>10</v>
      </c>
      <c r="K24" s="9">
        <v>11</v>
      </c>
    </row>
    <row r="25" spans="1:11" ht="18.75">
      <c r="A25" s="11"/>
      <c r="B25" s="12" t="s">
        <v>578</v>
      </c>
      <c r="C25" s="13"/>
      <c r="D25" s="11"/>
      <c r="E25" s="11"/>
      <c r="F25" s="11"/>
      <c r="G25" s="11"/>
      <c r="H25" s="11"/>
      <c r="I25" s="11"/>
      <c r="J25" s="11"/>
      <c r="K25" s="11"/>
    </row>
    <row r="26" spans="1:11" ht="78.75">
      <c r="A26" s="9"/>
      <c r="B26" s="14" t="s">
        <v>579</v>
      </c>
      <c r="C26" s="15">
        <f>SUM(C27:C36)</f>
        <v>7644688</v>
      </c>
      <c r="D26" s="15">
        <f aca="true" t="shared" si="0" ref="D26:K26">SUM(D27:D36)</f>
        <v>17191</v>
      </c>
      <c r="E26" s="15">
        <f t="shared" si="0"/>
        <v>7661879</v>
      </c>
      <c r="F26" s="15">
        <f t="shared" si="0"/>
        <v>7624358.250000001</v>
      </c>
      <c r="G26" s="15">
        <f t="shared" si="0"/>
        <v>17190.58</v>
      </c>
      <c r="H26" s="15">
        <f t="shared" si="0"/>
        <v>7641548.830000001</v>
      </c>
      <c r="I26" s="15">
        <f t="shared" si="0"/>
        <v>-20329.749999999814</v>
      </c>
      <c r="J26" s="15">
        <f t="shared" si="0"/>
        <v>-0.4200000000000017</v>
      </c>
      <c r="K26" s="15">
        <f t="shared" si="0"/>
        <v>-20330.169999999813</v>
      </c>
    </row>
    <row r="27" spans="1:11" ht="15.75" hidden="1" outlineLevel="1">
      <c r="A27" s="16">
        <v>1</v>
      </c>
      <c r="B27" s="17" t="s">
        <v>580</v>
      </c>
      <c r="C27" s="18">
        <v>5952125</v>
      </c>
      <c r="D27" s="19"/>
      <c r="E27" s="19">
        <f>SUM(C27:D27)</f>
        <v>5952125</v>
      </c>
      <c r="F27" s="19">
        <v>5952124.24</v>
      </c>
      <c r="G27" s="19"/>
      <c r="H27" s="19">
        <f>SUM(F27:G27)</f>
        <v>5952124.24</v>
      </c>
      <c r="I27" s="19">
        <f>F27-C27</f>
        <v>-0.7599999997764826</v>
      </c>
      <c r="J27" s="19">
        <f>G27-D27</f>
        <v>0</v>
      </c>
      <c r="K27" s="19">
        <f>H27-E27</f>
        <v>-0.7599999997764826</v>
      </c>
    </row>
    <row r="28" spans="1:11" ht="15.75" hidden="1" outlineLevel="1">
      <c r="A28" s="9">
        <f>A27+1</f>
        <v>2</v>
      </c>
      <c r="B28" s="20" t="s">
        <v>581</v>
      </c>
      <c r="C28" s="10">
        <v>1323666</v>
      </c>
      <c r="D28" s="10"/>
      <c r="E28" s="10">
        <f aca="true" t="shared" si="1" ref="E28:E38">SUM(C28:D28)</f>
        <v>1323666</v>
      </c>
      <c r="F28" s="10">
        <v>1323654.97</v>
      </c>
      <c r="G28" s="10"/>
      <c r="H28" s="10">
        <f aca="true" t="shared" si="2" ref="H28:H38">SUM(F28:G28)</f>
        <v>1323654.97</v>
      </c>
      <c r="I28" s="10">
        <f aca="true" t="shared" si="3" ref="I28:K38">F28-C28</f>
        <v>-11.03000000002794</v>
      </c>
      <c r="J28" s="10">
        <f t="shared" si="3"/>
        <v>0</v>
      </c>
      <c r="K28" s="10">
        <f t="shared" si="3"/>
        <v>-11.03000000002794</v>
      </c>
    </row>
    <row r="29" spans="1:11" ht="15.75" hidden="1" outlineLevel="1">
      <c r="A29" s="9">
        <f aca="true" t="shared" si="4" ref="A29:A36">A28+1</f>
        <v>3</v>
      </c>
      <c r="B29" s="20" t="s">
        <v>582</v>
      </c>
      <c r="C29" s="10">
        <v>108204</v>
      </c>
      <c r="D29" s="10">
        <v>17076</v>
      </c>
      <c r="E29" s="10">
        <f t="shared" si="1"/>
        <v>125280</v>
      </c>
      <c r="F29" s="10">
        <v>108203.79</v>
      </c>
      <c r="G29" s="10">
        <v>17076</v>
      </c>
      <c r="H29" s="10">
        <f t="shared" si="2"/>
        <v>125279.79</v>
      </c>
      <c r="I29" s="10">
        <f t="shared" si="3"/>
        <v>-0.21000000000640284</v>
      </c>
      <c r="J29" s="10">
        <f t="shared" si="3"/>
        <v>0</v>
      </c>
      <c r="K29" s="10">
        <f t="shared" si="3"/>
        <v>-0.21000000000640284</v>
      </c>
    </row>
    <row r="30" spans="1:11" ht="15.75" hidden="1" outlineLevel="1">
      <c r="A30" s="9">
        <f t="shared" si="4"/>
        <v>4</v>
      </c>
      <c r="B30" s="20" t="s">
        <v>583</v>
      </c>
      <c r="C30" s="10">
        <v>41553</v>
      </c>
      <c r="D30" s="10">
        <v>115</v>
      </c>
      <c r="E30" s="10">
        <f t="shared" si="1"/>
        <v>41668</v>
      </c>
      <c r="F30" s="10">
        <v>41552.4</v>
      </c>
      <c r="G30" s="10">
        <v>114.58</v>
      </c>
      <c r="H30" s="10">
        <f t="shared" si="2"/>
        <v>41666.98</v>
      </c>
      <c r="I30" s="10">
        <f t="shared" si="3"/>
        <v>-0.5999999999985448</v>
      </c>
      <c r="J30" s="10">
        <f t="shared" si="3"/>
        <v>-0.4200000000000017</v>
      </c>
      <c r="K30" s="10">
        <f t="shared" si="3"/>
        <v>-1.0199999999967986</v>
      </c>
    </row>
    <row r="31" spans="1:11" ht="15.75" hidden="1" outlineLevel="1">
      <c r="A31" s="9">
        <f t="shared" si="4"/>
        <v>5</v>
      </c>
      <c r="B31" s="20" t="s">
        <v>584</v>
      </c>
      <c r="C31" s="10">
        <v>3443</v>
      </c>
      <c r="D31" s="10"/>
      <c r="E31" s="10">
        <f t="shared" si="1"/>
        <v>3443</v>
      </c>
      <c r="F31" s="10">
        <v>3442.96</v>
      </c>
      <c r="G31" s="10"/>
      <c r="H31" s="10">
        <f t="shared" si="2"/>
        <v>3442.96</v>
      </c>
      <c r="I31" s="10">
        <f t="shared" si="3"/>
        <v>-0.03999999999996362</v>
      </c>
      <c r="J31" s="10">
        <f t="shared" si="3"/>
        <v>0</v>
      </c>
      <c r="K31" s="10">
        <f t="shared" si="3"/>
        <v>-0.03999999999996362</v>
      </c>
    </row>
    <row r="32" spans="1:11" ht="15.75" hidden="1" outlineLevel="1">
      <c r="A32" s="9">
        <f t="shared" si="4"/>
        <v>6</v>
      </c>
      <c r="B32" s="20" t="s">
        <v>585</v>
      </c>
      <c r="C32" s="10">
        <v>141836</v>
      </c>
      <c r="D32" s="10"/>
      <c r="E32" s="10">
        <f t="shared" si="1"/>
        <v>141836</v>
      </c>
      <c r="F32" s="10">
        <v>128668.84</v>
      </c>
      <c r="G32" s="10"/>
      <c r="H32" s="10">
        <f t="shared" si="2"/>
        <v>128668.84</v>
      </c>
      <c r="I32" s="10">
        <f t="shared" si="3"/>
        <v>-13167.160000000003</v>
      </c>
      <c r="J32" s="10">
        <f t="shared" si="3"/>
        <v>0</v>
      </c>
      <c r="K32" s="10">
        <f t="shared" si="3"/>
        <v>-13167.160000000003</v>
      </c>
    </row>
    <row r="33" spans="1:11" ht="15.75" hidden="1" outlineLevel="1">
      <c r="A33" s="9">
        <f t="shared" si="4"/>
        <v>7</v>
      </c>
      <c r="B33" s="20" t="s">
        <v>586</v>
      </c>
      <c r="C33" s="10">
        <v>7656</v>
      </c>
      <c r="D33" s="10"/>
      <c r="E33" s="10">
        <f t="shared" si="1"/>
        <v>7656</v>
      </c>
      <c r="F33" s="10">
        <v>5104.37</v>
      </c>
      <c r="G33" s="10"/>
      <c r="H33" s="10">
        <f t="shared" si="2"/>
        <v>5104.37</v>
      </c>
      <c r="I33" s="10">
        <f>F33-C33</f>
        <v>-2551.63</v>
      </c>
      <c r="J33" s="10">
        <f t="shared" si="3"/>
        <v>0</v>
      </c>
      <c r="K33" s="10">
        <f t="shared" si="3"/>
        <v>-2551.63</v>
      </c>
    </row>
    <row r="34" spans="1:11" ht="15.75" hidden="1" outlineLevel="1">
      <c r="A34" s="9">
        <f t="shared" si="4"/>
        <v>8</v>
      </c>
      <c r="B34" s="20" t="s">
        <v>587</v>
      </c>
      <c r="C34" s="10">
        <v>44334</v>
      </c>
      <c r="D34" s="10"/>
      <c r="E34" s="10">
        <f t="shared" si="1"/>
        <v>44334</v>
      </c>
      <c r="F34" s="10">
        <v>43590.32</v>
      </c>
      <c r="G34" s="10"/>
      <c r="H34" s="10">
        <f t="shared" si="2"/>
        <v>43590.32</v>
      </c>
      <c r="I34" s="10">
        <f t="shared" si="3"/>
        <v>-743.6800000000003</v>
      </c>
      <c r="J34" s="10">
        <f t="shared" si="3"/>
        <v>0</v>
      </c>
      <c r="K34" s="10">
        <f t="shared" si="3"/>
        <v>-743.6800000000003</v>
      </c>
    </row>
    <row r="35" spans="1:11" ht="15.75" hidden="1" outlineLevel="1">
      <c r="A35" s="9">
        <f t="shared" si="4"/>
        <v>9</v>
      </c>
      <c r="B35" s="20" t="s">
        <v>588</v>
      </c>
      <c r="C35" s="10">
        <v>20071</v>
      </c>
      <c r="D35" s="10"/>
      <c r="E35" s="10">
        <f t="shared" si="1"/>
        <v>20071</v>
      </c>
      <c r="F35" s="10">
        <v>16486.36</v>
      </c>
      <c r="G35" s="10"/>
      <c r="H35" s="10">
        <f t="shared" si="2"/>
        <v>16486.36</v>
      </c>
      <c r="I35" s="10">
        <f t="shared" si="3"/>
        <v>-3584.6399999999994</v>
      </c>
      <c r="J35" s="10">
        <f t="shared" si="3"/>
        <v>0</v>
      </c>
      <c r="K35" s="10">
        <f t="shared" si="3"/>
        <v>-3584.6399999999994</v>
      </c>
    </row>
    <row r="36" spans="1:11" ht="25.5" hidden="1" outlineLevel="1">
      <c r="A36" s="9">
        <f t="shared" si="4"/>
        <v>10</v>
      </c>
      <c r="B36" s="20" t="s">
        <v>589</v>
      </c>
      <c r="C36" s="10">
        <v>1800</v>
      </c>
      <c r="D36" s="10"/>
      <c r="E36" s="10">
        <f t="shared" si="1"/>
        <v>1800</v>
      </c>
      <c r="F36" s="10">
        <v>1530</v>
      </c>
      <c r="G36" s="10"/>
      <c r="H36" s="10">
        <f t="shared" si="2"/>
        <v>1530</v>
      </c>
      <c r="I36" s="10">
        <f t="shared" si="3"/>
        <v>-270</v>
      </c>
      <c r="J36" s="10">
        <f t="shared" si="3"/>
        <v>0</v>
      </c>
      <c r="K36" s="10">
        <f t="shared" si="3"/>
        <v>-270</v>
      </c>
    </row>
    <row r="37" spans="1:11" ht="36.75" customHeight="1" collapsed="1">
      <c r="A37" s="9"/>
      <c r="B37" s="21" t="s">
        <v>590</v>
      </c>
      <c r="C37" s="15">
        <f>SUM(C38)</f>
        <v>0</v>
      </c>
      <c r="D37" s="15">
        <f aca="true" t="shared" si="5" ref="D37:K37">SUM(D38)</f>
        <v>258652</v>
      </c>
      <c r="E37" s="15">
        <f t="shared" si="5"/>
        <v>258652</v>
      </c>
      <c r="F37" s="15">
        <f t="shared" si="5"/>
        <v>0</v>
      </c>
      <c r="G37" s="15">
        <f t="shared" si="5"/>
        <v>257209.46</v>
      </c>
      <c r="H37" s="15">
        <f t="shared" si="5"/>
        <v>257209.46</v>
      </c>
      <c r="I37" s="15">
        <f t="shared" si="5"/>
        <v>0</v>
      </c>
      <c r="J37" s="15">
        <f t="shared" si="5"/>
        <v>-1442.5400000000081</v>
      </c>
      <c r="K37" s="15">
        <f t="shared" si="5"/>
        <v>-1442.5400000000081</v>
      </c>
    </row>
    <row r="38" spans="1:11" ht="15.75" hidden="1" outlineLevel="1">
      <c r="A38" s="9">
        <f>A36+1</f>
        <v>11</v>
      </c>
      <c r="B38" s="20" t="s">
        <v>591</v>
      </c>
      <c r="C38" s="10"/>
      <c r="D38" s="10">
        <v>258652</v>
      </c>
      <c r="E38" s="10">
        <f t="shared" si="1"/>
        <v>258652</v>
      </c>
      <c r="F38" s="10"/>
      <c r="G38" s="10">
        <v>257209.46</v>
      </c>
      <c r="H38" s="10">
        <f t="shared" si="2"/>
        <v>257209.46</v>
      </c>
      <c r="I38" s="10">
        <f t="shared" si="3"/>
        <v>0</v>
      </c>
      <c r="J38" s="10">
        <f t="shared" si="3"/>
        <v>-1442.5400000000081</v>
      </c>
      <c r="K38" s="10">
        <f t="shared" si="3"/>
        <v>-1442.5400000000081</v>
      </c>
    </row>
    <row r="39" spans="1:11" s="24" customFormat="1" ht="15.75" collapsed="1">
      <c r="A39" s="22"/>
      <c r="B39" s="23" t="s">
        <v>592</v>
      </c>
      <c r="C39" s="15">
        <f>C26+C37</f>
        <v>7644688</v>
      </c>
      <c r="D39" s="15">
        <f aca="true" t="shared" si="6" ref="D39:K39">D26+D37</f>
        <v>275843</v>
      </c>
      <c r="E39" s="15">
        <f t="shared" si="6"/>
        <v>7920531</v>
      </c>
      <c r="F39" s="15">
        <f t="shared" si="6"/>
        <v>7624358.250000001</v>
      </c>
      <c r="G39" s="15">
        <f t="shared" si="6"/>
        <v>274400.04</v>
      </c>
      <c r="H39" s="15">
        <f t="shared" si="6"/>
        <v>7898758.290000001</v>
      </c>
      <c r="I39" s="15">
        <f t="shared" si="6"/>
        <v>-20329.749999999814</v>
      </c>
      <c r="J39" s="15">
        <f t="shared" si="6"/>
        <v>-1442.9600000000082</v>
      </c>
      <c r="K39" s="15">
        <f t="shared" si="6"/>
        <v>-21772.70999999982</v>
      </c>
    </row>
    <row r="40" spans="1:11" ht="98.25" customHeight="1">
      <c r="A40" s="753" t="s">
        <v>593</v>
      </c>
      <c r="B40" s="753"/>
      <c r="C40" s="753"/>
      <c r="D40" s="753"/>
      <c r="E40" s="753"/>
      <c r="F40" s="753"/>
      <c r="G40" s="753"/>
      <c r="H40" s="753"/>
      <c r="I40" s="753"/>
      <c r="J40" s="753"/>
      <c r="K40" s="753"/>
    </row>
    <row r="41" ht="15.75">
      <c r="A41" s="8"/>
    </row>
    <row r="42" ht="15.75">
      <c r="A42" s="8"/>
    </row>
    <row r="43" spans="1:13" ht="15.75">
      <c r="A43" s="748" t="s">
        <v>594</v>
      </c>
      <c r="B43" s="754" t="s">
        <v>595</v>
      </c>
      <c r="C43" s="754"/>
      <c r="D43" s="754"/>
      <c r="E43" s="754"/>
      <c r="F43" s="754"/>
      <c r="G43" s="754"/>
      <c r="H43" s="754"/>
      <c r="I43" s="754"/>
      <c r="J43" s="754"/>
      <c r="K43" s="754"/>
      <c r="L43" s="754"/>
      <c r="M43" s="754"/>
    </row>
    <row r="44" spans="1:2" ht="15.75">
      <c r="A44" s="748"/>
      <c r="B44" s="4" t="s">
        <v>567</v>
      </c>
    </row>
    <row r="45" ht="15.75">
      <c r="A45" s="8"/>
    </row>
    <row r="46" ht="15.75">
      <c r="A46" s="8"/>
    </row>
    <row r="47" spans="2:11" ht="15.75">
      <c r="B47" s="753" t="s">
        <v>596</v>
      </c>
      <c r="C47" s="753" t="s">
        <v>568</v>
      </c>
      <c r="D47" s="753"/>
      <c r="E47" s="753"/>
      <c r="F47" s="753" t="s">
        <v>569</v>
      </c>
      <c r="G47" s="753"/>
      <c r="H47" s="753"/>
      <c r="I47" s="753" t="s">
        <v>570</v>
      </c>
      <c r="J47" s="753"/>
      <c r="K47" s="753"/>
    </row>
    <row r="48" spans="2:11" ht="46.5" customHeight="1">
      <c r="B48" s="753"/>
      <c r="C48" s="9" t="s">
        <v>571</v>
      </c>
      <c r="D48" s="9" t="s">
        <v>572</v>
      </c>
      <c r="E48" s="9" t="s">
        <v>573</v>
      </c>
      <c r="F48" s="9" t="s">
        <v>571</v>
      </c>
      <c r="G48" s="9" t="s">
        <v>572</v>
      </c>
      <c r="H48" s="9" t="s">
        <v>573</v>
      </c>
      <c r="I48" s="9" t="s">
        <v>571</v>
      </c>
      <c r="J48" s="9" t="s">
        <v>572</v>
      </c>
      <c r="K48" s="9" t="s">
        <v>573</v>
      </c>
    </row>
    <row r="49" spans="2:11" ht="15.75">
      <c r="B49" s="9">
        <v>1</v>
      </c>
      <c r="C49" s="11">
        <v>2</v>
      </c>
      <c r="D49" s="11">
        <v>3</v>
      </c>
      <c r="E49" s="9">
        <v>4</v>
      </c>
      <c r="F49" s="9">
        <v>5</v>
      </c>
      <c r="G49" s="9">
        <v>6</v>
      </c>
      <c r="H49" s="9">
        <v>7</v>
      </c>
      <c r="I49" s="9">
        <v>8</v>
      </c>
      <c r="J49" s="9">
        <v>9</v>
      </c>
      <c r="K49" s="9">
        <v>10</v>
      </c>
    </row>
    <row r="50" spans="2:11" ht="47.25">
      <c r="B50" s="25" t="s">
        <v>562</v>
      </c>
      <c r="C50" s="26">
        <f>B17</f>
        <v>7644688</v>
      </c>
      <c r="D50" s="26">
        <f>D29+D30</f>
        <v>17191</v>
      </c>
      <c r="E50" s="27">
        <f>SUM(C50:D50)</f>
        <v>7661879</v>
      </c>
      <c r="F50" s="10">
        <f>F39</f>
        <v>7624358.250000001</v>
      </c>
      <c r="G50" s="10">
        <f>G29+G30</f>
        <v>17190.58</v>
      </c>
      <c r="H50" s="10">
        <f>SUM(F50:G50)</f>
        <v>7641548.830000001</v>
      </c>
      <c r="I50" s="10">
        <f>F50-C50</f>
        <v>-20329.74999999907</v>
      </c>
      <c r="J50" s="10">
        <f>G50-D50</f>
        <v>-0.41999999999825377</v>
      </c>
      <c r="K50" s="10">
        <f>SUM(I50:J50)</f>
        <v>-20330.169999999067</v>
      </c>
    </row>
    <row r="51" spans="2:11" ht="15.75">
      <c r="B51" s="28" t="s">
        <v>597</v>
      </c>
      <c r="C51" s="19"/>
      <c r="D51" s="19">
        <f>D38</f>
        <v>258652</v>
      </c>
      <c r="E51" s="10">
        <f>SUM(C51:D51)</f>
        <v>258652</v>
      </c>
      <c r="F51" s="10"/>
      <c r="G51" s="10">
        <f>G38</f>
        <v>257209.46</v>
      </c>
      <c r="H51" s="10">
        <f>SUM(F51:G51)</f>
        <v>257209.46</v>
      </c>
      <c r="I51" s="10">
        <f>F51-C51</f>
        <v>0</v>
      </c>
      <c r="J51" s="10">
        <f>G51-D51</f>
        <v>-1442.5400000000081</v>
      </c>
      <c r="K51" s="10">
        <f>SUM(I51:J51)</f>
        <v>-1442.5400000000081</v>
      </c>
    </row>
    <row r="52" spans="2:11" ht="15.75">
      <c r="B52" s="28" t="s">
        <v>592</v>
      </c>
      <c r="C52" s="10">
        <f>SUM(C50:C51)</f>
        <v>7644688</v>
      </c>
      <c r="D52" s="10">
        <f aca="true" t="shared" si="7" ref="D52:K52">SUM(D50:D51)</f>
        <v>275843</v>
      </c>
      <c r="E52" s="10">
        <f t="shared" si="7"/>
        <v>7920531</v>
      </c>
      <c r="F52" s="10">
        <f t="shared" si="7"/>
        <v>7624358.250000001</v>
      </c>
      <c r="G52" s="10">
        <f t="shared" si="7"/>
        <v>274400.04</v>
      </c>
      <c r="H52" s="10">
        <f t="shared" si="7"/>
        <v>7898758.290000001</v>
      </c>
      <c r="I52" s="10">
        <f t="shared" si="7"/>
        <v>-20329.74999999907</v>
      </c>
      <c r="J52" s="10">
        <f t="shared" si="7"/>
        <v>-1442.9600000000064</v>
      </c>
      <c r="K52" s="10">
        <f t="shared" si="7"/>
        <v>-21772.709999999075</v>
      </c>
    </row>
    <row r="53" spans="2:11" ht="88.5" customHeight="1">
      <c r="B53" s="753" t="s">
        <v>598</v>
      </c>
      <c r="C53" s="753"/>
      <c r="D53" s="753"/>
      <c r="E53" s="753"/>
      <c r="F53" s="753"/>
      <c r="G53" s="753"/>
      <c r="H53" s="753"/>
      <c r="I53" s="753"/>
      <c r="J53" s="753"/>
      <c r="K53" s="753"/>
    </row>
    <row r="54" ht="15.75">
      <c r="A54" s="8"/>
    </row>
    <row r="55" ht="15.75">
      <c r="A55" s="8"/>
    </row>
    <row r="56" spans="1:13" ht="15.75">
      <c r="A56" s="2" t="s">
        <v>599</v>
      </c>
      <c r="B56" s="754" t="s">
        <v>600</v>
      </c>
      <c r="C56" s="754"/>
      <c r="D56" s="754"/>
      <c r="E56" s="754"/>
      <c r="F56" s="754"/>
      <c r="G56" s="754"/>
      <c r="H56" s="754"/>
      <c r="I56" s="754"/>
      <c r="J56" s="754"/>
      <c r="K56" s="754"/>
      <c r="L56" s="754"/>
      <c r="M56" s="754"/>
    </row>
    <row r="57" ht="15.75">
      <c r="A57" s="8"/>
    </row>
    <row r="58" ht="15.75">
      <c r="A58" s="8"/>
    </row>
    <row r="59" spans="1:13" ht="31.5" customHeight="1">
      <c r="A59" s="753" t="s">
        <v>601</v>
      </c>
      <c r="B59" s="753" t="s">
        <v>602</v>
      </c>
      <c r="C59" s="753" t="s">
        <v>603</v>
      </c>
      <c r="D59" s="753" t="s">
        <v>604</v>
      </c>
      <c r="E59" s="753" t="s">
        <v>568</v>
      </c>
      <c r="F59" s="753"/>
      <c r="G59" s="753"/>
      <c r="H59" s="753" t="s">
        <v>605</v>
      </c>
      <c r="I59" s="753"/>
      <c r="J59" s="753"/>
      <c r="K59" s="753" t="s">
        <v>570</v>
      </c>
      <c r="L59" s="753"/>
      <c r="M59" s="753"/>
    </row>
    <row r="60" spans="1:13" ht="15.75" customHeight="1">
      <c r="A60" s="753"/>
      <c r="B60" s="753"/>
      <c r="C60" s="753"/>
      <c r="D60" s="753"/>
      <c r="E60" s="753"/>
      <c r="F60" s="753"/>
      <c r="G60" s="753"/>
      <c r="H60" s="753"/>
      <c r="I60" s="753"/>
      <c r="J60" s="753"/>
      <c r="K60" s="753"/>
      <c r="L60" s="753"/>
      <c r="M60" s="753"/>
    </row>
    <row r="61" spans="1:13" ht="31.5">
      <c r="A61" s="753"/>
      <c r="B61" s="753"/>
      <c r="C61" s="753"/>
      <c r="D61" s="753"/>
      <c r="E61" s="9" t="s">
        <v>571</v>
      </c>
      <c r="F61" s="9" t="s">
        <v>572</v>
      </c>
      <c r="G61" s="9" t="s">
        <v>573</v>
      </c>
      <c r="H61" s="9" t="s">
        <v>571</v>
      </c>
      <c r="I61" s="9" t="s">
        <v>572</v>
      </c>
      <c r="J61" s="9" t="s">
        <v>573</v>
      </c>
      <c r="K61" s="9" t="s">
        <v>571</v>
      </c>
      <c r="L61" s="9" t="s">
        <v>572</v>
      </c>
      <c r="M61" s="9" t="s">
        <v>573</v>
      </c>
    </row>
    <row r="62" spans="1:13" ht="15.75">
      <c r="A62" s="9">
        <v>1</v>
      </c>
      <c r="B62" s="9">
        <v>2</v>
      </c>
      <c r="C62" s="9">
        <v>3</v>
      </c>
      <c r="D62" s="9">
        <v>4</v>
      </c>
      <c r="E62" s="9">
        <v>5</v>
      </c>
      <c r="F62" s="9">
        <v>6</v>
      </c>
      <c r="G62" s="9">
        <v>7</v>
      </c>
      <c r="H62" s="9">
        <v>8</v>
      </c>
      <c r="I62" s="9">
        <v>9</v>
      </c>
      <c r="J62" s="9">
        <v>10</v>
      </c>
      <c r="K62" s="9">
        <v>11</v>
      </c>
      <c r="L62" s="9">
        <v>12</v>
      </c>
      <c r="M62" s="9">
        <v>13</v>
      </c>
    </row>
    <row r="63" spans="1:13" ht="15.75">
      <c r="A63" s="9"/>
      <c r="B63" s="29" t="s">
        <v>606</v>
      </c>
      <c r="C63" s="11"/>
      <c r="D63" s="11"/>
      <c r="E63" s="11"/>
      <c r="F63" s="11"/>
      <c r="G63" s="11"/>
      <c r="H63" s="11"/>
      <c r="I63" s="11"/>
      <c r="J63" s="11"/>
      <c r="K63" s="11"/>
      <c r="L63" s="11"/>
      <c r="M63" s="11"/>
    </row>
    <row r="64" spans="1:13" ht="15.75">
      <c r="A64" s="9">
        <v>1</v>
      </c>
      <c r="B64" s="30" t="s">
        <v>607</v>
      </c>
      <c r="C64" s="30"/>
      <c r="D64" s="30"/>
      <c r="E64" s="30"/>
      <c r="F64" s="30"/>
      <c r="G64" s="30"/>
      <c r="H64" s="30"/>
      <c r="I64" s="30"/>
      <c r="J64" s="30"/>
      <c r="K64" s="30"/>
      <c r="L64" s="30"/>
      <c r="M64" s="30"/>
    </row>
    <row r="65" spans="1:13" ht="47.25">
      <c r="A65" s="31"/>
      <c r="B65" s="32" t="s">
        <v>608</v>
      </c>
      <c r="C65" s="33" t="s">
        <v>609</v>
      </c>
      <c r="D65" s="33" t="s">
        <v>610</v>
      </c>
      <c r="E65" s="34">
        <v>52</v>
      </c>
      <c r="F65" s="28"/>
      <c r="G65" s="28">
        <f>SUM(E65:F65)</f>
        <v>52</v>
      </c>
      <c r="H65" s="28">
        <v>52</v>
      </c>
      <c r="I65" s="28"/>
      <c r="J65" s="28">
        <f>SUM(H65:I65)</f>
        <v>52</v>
      </c>
      <c r="K65" s="35">
        <f>E65-H65</f>
        <v>0</v>
      </c>
      <c r="L65" s="35">
        <f>F65-I65</f>
        <v>0</v>
      </c>
      <c r="M65" s="35">
        <f>G65-J65</f>
        <v>0</v>
      </c>
    </row>
    <row r="66" spans="1:13" ht="15.75">
      <c r="A66" s="753" t="s">
        <v>611</v>
      </c>
      <c r="B66" s="755"/>
      <c r="C66" s="755"/>
      <c r="D66" s="755"/>
      <c r="E66" s="755"/>
      <c r="F66" s="755"/>
      <c r="G66" s="755"/>
      <c r="H66" s="755"/>
      <c r="I66" s="755"/>
      <c r="J66" s="755"/>
      <c r="K66" s="755"/>
      <c r="L66" s="755"/>
      <c r="M66" s="755"/>
    </row>
    <row r="67" spans="1:13" ht="15.75">
      <c r="A67" s="9">
        <v>2</v>
      </c>
      <c r="B67" s="30" t="s">
        <v>612</v>
      </c>
      <c r="C67" s="30"/>
      <c r="D67" s="30"/>
      <c r="E67" s="30"/>
      <c r="F67" s="30"/>
      <c r="G67" s="30"/>
      <c r="H67" s="30"/>
      <c r="I67" s="30"/>
      <c r="J67" s="30"/>
      <c r="K67" s="30"/>
      <c r="L67" s="30"/>
      <c r="M67" s="30"/>
    </row>
    <row r="68" spans="1:13" ht="31.5">
      <c r="A68" s="31"/>
      <c r="B68" s="32" t="s">
        <v>613</v>
      </c>
      <c r="C68" s="33" t="s">
        <v>609</v>
      </c>
      <c r="D68" s="33" t="s">
        <v>614</v>
      </c>
      <c r="E68" s="32">
        <v>76116</v>
      </c>
      <c r="F68" s="28"/>
      <c r="G68" s="28">
        <f>SUM(E68:F68)</f>
        <v>76116</v>
      </c>
      <c r="H68" s="28">
        <f>'[1]довідка показники'!C5</f>
        <v>693</v>
      </c>
      <c r="I68" s="28"/>
      <c r="J68" s="28">
        <f>SUM(H68:I68)</f>
        <v>693</v>
      </c>
      <c r="K68" s="35">
        <f aca="true" t="shared" si="8" ref="K68:M69">E68-H68</f>
        <v>75423</v>
      </c>
      <c r="L68" s="35">
        <f t="shared" si="8"/>
        <v>0</v>
      </c>
      <c r="M68" s="35">
        <f t="shared" si="8"/>
        <v>75423</v>
      </c>
    </row>
    <row r="69" spans="1:13" ht="31.5">
      <c r="A69" s="31"/>
      <c r="B69" s="32" t="s">
        <v>615</v>
      </c>
      <c r="C69" s="33" t="s">
        <v>609</v>
      </c>
      <c r="D69" s="33" t="s">
        <v>614</v>
      </c>
      <c r="E69" s="32">
        <v>30</v>
      </c>
      <c r="F69" s="28"/>
      <c r="G69" s="28">
        <f>SUM(E69:F69)</f>
        <v>30</v>
      </c>
      <c r="H69" s="28">
        <f>'[1]довідка показники'!C45</f>
        <v>0</v>
      </c>
      <c r="I69" s="28"/>
      <c r="J69" s="28">
        <f>SUM(H69:I69)</f>
        <v>0</v>
      </c>
      <c r="K69" s="35">
        <f t="shared" si="8"/>
        <v>30</v>
      </c>
      <c r="L69" s="35">
        <f t="shared" si="8"/>
        <v>0</v>
      </c>
      <c r="M69" s="35">
        <f t="shared" si="8"/>
        <v>30</v>
      </c>
    </row>
    <row r="70" spans="1:13" ht="76.5" customHeight="1">
      <c r="A70" s="756" t="s">
        <v>616</v>
      </c>
      <c r="B70" s="757"/>
      <c r="C70" s="757"/>
      <c r="D70" s="757"/>
      <c r="E70" s="757"/>
      <c r="F70" s="757"/>
      <c r="G70" s="757"/>
      <c r="H70" s="757"/>
      <c r="I70" s="757"/>
      <c r="J70" s="757"/>
      <c r="K70" s="757"/>
      <c r="L70" s="757"/>
      <c r="M70" s="758"/>
    </row>
    <row r="71" spans="1:13" ht="15.75">
      <c r="A71" s="9">
        <v>3</v>
      </c>
      <c r="B71" s="30" t="s">
        <v>617</v>
      </c>
      <c r="C71" s="30"/>
      <c r="D71" s="30"/>
      <c r="E71" s="30"/>
      <c r="F71" s="28"/>
      <c r="G71" s="28"/>
      <c r="H71" s="28"/>
      <c r="I71" s="28"/>
      <c r="J71" s="28"/>
      <c r="K71" s="28"/>
      <c r="L71" s="28"/>
      <c r="M71" s="28"/>
    </row>
    <row r="72" spans="1:13" ht="63">
      <c r="A72" s="31"/>
      <c r="B72" s="32" t="s">
        <v>618</v>
      </c>
      <c r="C72" s="33" t="s">
        <v>609</v>
      </c>
      <c r="D72" s="33" t="s">
        <v>619</v>
      </c>
      <c r="E72" s="36">
        <v>1463.8</v>
      </c>
      <c r="F72" s="37"/>
      <c r="G72" s="28">
        <f>SUM(E72:F72)</f>
        <v>1463.8</v>
      </c>
      <c r="H72" s="38">
        <f>H68/H65</f>
        <v>13.326923076923077</v>
      </c>
      <c r="I72" s="38"/>
      <c r="J72" s="35">
        <f>SUM(H72:I72)</f>
        <v>13.326923076923077</v>
      </c>
      <c r="K72" s="35">
        <f>E72-H72</f>
        <v>1450.4730769230769</v>
      </c>
      <c r="L72" s="35">
        <f aca="true" t="shared" si="9" ref="K72:M74">F72-I72</f>
        <v>0</v>
      </c>
      <c r="M72" s="35">
        <f t="shared" si="9"/>
        <v>1450.4730769230769</v>
      </c>
    </row>
    <row r="73" spans="1:13" ht="78.75">
      <c r="A73" s="31"/>
      <c r="B73" s="32" t="s">
        <v>620</v>
      </c>
      <c r="C73" s="33" t="s">
        <v>609</v>
      </c>
      <c r="D73" s="33" t="s">
        <v>621</v>
      </c>
      <c r="E73" s="36">
        <v>0.6</v>
      </c>
      <c r="F73" s="37"/>
      <c r="G73" s="28">
        <f>SUM(E73:F73)</f>
        <v>0.6</v>
      </c>
      <c r="H73" s="38">
        <f>H69/(H65-6)</f>
        <v>0</v>
      </c>
      <c r="I73" s="38"/>
      <c r="J73" s="35">
        <f>SUM(H73:I73)</f>
        <v>0</v>
      </c>
      <c r="K73" s="35">
        <f t="shared" si="9"/>
        <v>0.6</v>
      </c>
      <c r="L73" s="35">
        <f t="shared" si="9"/>
        <v>0</v>
      </c>
      <c r="M73" s="35">
        <f t="shared" si="9"/>
        <v>0.6</v>
      </c>
    </row>
    <row r="74" spans="1:13" ht="78.75">
      <c r="A74" s="31"/>
      <c r="B74" s="39" t="s">
        <v>622</v>
      </c>
      <c r="C74" s="40" t="s">
        <v>623</v>
      </c>
      <c r="D74" s="40" t="s">
        <v>624</v>
      </c>
      <c r="E74" s="36">
        <v>147.34</v>
      </c>
      <c r="F74" s="37"/>
      <c r="G74" s="28">
        <f>SUM(E74:F74)</f>
        <v>147.34</v>
      </c>
      <c r="H74" s="41">
        <f>(H50/H65)/1000</f>
        <v>146.95286211538462</v>
      </c>
      <c r="I74" s="41"/>
      <c r="J74" s="41">
        <f>SUM(H74:I74)</f>
        <v>146.95286211538462</v>
      </c>
      <c r="K74" s="41">
        <f t="shared" si="9"/>
        <v>0.38713788461538456</v>
      </c>
      <c r="L74" s="41">
        <f t="shared" si="9"/>
        <v>0</v>
      </c>
      <c r="M74" s="41">
        <f t="shared" si="9"/>
        <v>0.38713788461538456</v>
      </c>
    </row>
    <row r="75" spans="1:13" ht="73.5" customHeight="1">
      <c r="A75" s="753" t="s">
        <v>625</v>
      </c>
      <c r="B75" s="755"/>
      <c r="C75" s="755"/>
      <c r="D75" s="755"/>
      <c r="E75" s="755"/>
      <c r="F75" s="753"/>
      <c r="G75" s="753"/>
      <c r="H75" s="753"/>
      <c r="I75" s="753"/>
      <c r="J75" s="753"/>
      <c r="K75" s="753"/>
      <c r="L75" s="753"/>
      <c r="M75" s="753"/>
    </row>
    <row r="76" spans="1:13" ht="15.75">
      <c r="A76" s="9"/>
      <c r="B76" s="42" t="s">
        <v>626</v>
      </c>
      <c r="C76" s="43"/>
      <c r="D76" s="43"/>
      <c r="E76" s="43"/>
      <c r="F76" s="11"/>
      <c r="G76" s="11"/>
      <c r="H76" s="11"/>
      <c r="I76" s="11"/>
      <c r="J76" s="11"/>
      <c r="K76" s="11"/>
      <c r="L76" s="11"/>
      <c r="M76" s="11"/>
    </row>
    <row r="77" spans="1:13" ht="15.75">
      <c r="A77" s="11">
        <v>1</v>
      </c>
      <c r="B77" s="30" t="s">
        <v>607</v>
      </c>
      <c r="C77" s="30"/>
      <c r="D77" s="30"/>
      <c r="E77" s="30"/>
      <c r="F77" s="30"/>
      <c r="G77" s="30"/>
      <c r="H77" s="30"/>
      <c r="I77" s="30"/>
      <c r="J77" s="30"/>
      <c r="K77" s="30"/>
      <c r="L77" s="30"/>
      <c r="M77" s="30"/>
    </row>
    <row r="78" spans="1:13" ht="31.5">
      <c r="A78" s="9"/>
      <c r="B78" s="9" t="s">
        <v>627</v>
      </c>
      <c r="C78" s="9" t="s">
        <v>609</v>
      </c>
      <c r="D78" s="9" t="s">
        <v>628</v>
      </c>
      <c r="E78" s="44">
        <v>2</v>
      </c>
      <c r="F78" s="9"/>
      <c r="G78" s="9">
        <f>SUM(E78:F78)</f>
        <v>2</v>
      </c>
      <c r="H78" s="9">
        <v>2</v>
      </c>
      <c r="I78" s="9"/>
      <c r="J78" s="9">
        <f>SUM(H78:I78)</f>
        <v>2</v>
      </c>
      <c r="K78" s="45">
        <f>E78-H78</f>
        <v>0</v>
      </c>
      <c r="L78" s="45">
        <f>F78-I78</f>
        <v>0</v>
      </c>
      <c r="M78" s="45">
        <f>G78-J78</f>
        <v>0</v>
      </c>
    </row>
    <row r="79" spans="1:13" ht="15.75">
      <c r="A79" s="755" t="s">
        <v>611</v>
      </c>
      <c r="B79" s="755"/>
      <c r="C79" s="755"/>
      <c r="D79" s="755"/>
      <c r="E79" s="755"/>
      <c r="F79" s="755"/>
      <c r="G79" s="755"/>
      <c r="H79" s="755"/>
      <c r="I79" s="755"/>
      <c r="J79" s="755"/>
      <c r="K79" s="755"/>
      <c r="L79" s="755"/>
      <c r="M79" s="755"/>
    </row>
    <row r="80" spans="1:13" ht="15.75">
      <c r="A80" s="11">
        <v>3</v>
      </c>
      <c r="B80" s="30" t="s">
        <v>617</v>
      </c>
      <c r="C80" s="30"/>
      <c r="D80" s="30"/>
      <c r="E80" s="30"/>
      <c r="F80" s="28"/>
      <c r="G80" s="28"/>
      <c r="H80" s="28"/>
      <c r="I80" s="28"/>
      <c r="J80" s="28"/>
      <c r="K80" s="28"/>
      <c r="L80" s="28"/>
      <c r="M80" s="28"/>
    </row>
    <row r="81" spans="1:13" ht="110.25">
      <c r="A81" s="9"/>
      <c r="B81" s="32" t="s">
        <v>629</v>
      </c>
      <c r="C81" s="33" t="s">
        <v>630</v>
      </c>
      <c r="D81" s="33" t="s">
        <v>631</v>
      </c>
      <c r="E81" s="9">
        <v>129.326</v>
      </c>
      <c r="F81" s="46"/>
      <c r="G81" s="9">
        <f>SUM(E81:F81)</f>
        <v>129.326</v>
      </c>
      <c r="H81" s="47">
        <f>H51/H78/1000</f>
        <v>128.60473</v>
      </c>
      <c r="I81" s="47"/>
      <c r="J81" s="45">
        <f>SUM(H81:I81)</f>
        <v>128.60473</v>
      </c>
      <c r="K81" s="45">
        <f>E81-H81</f>
        <v>0.7212700000000041</v>
      </c>
      <c r="L81" s="45">
        <f>F81-I81</f>
        <v>0</v>
      </c>
      <c r="M81" s="45">
        <f>G81-J81</f>
        <v>0.7212700000000041</v>
      </c>
    </row>
    <row r="82" spans="1:13" ht="56.25" customHeight="1">
      <c r="A82" s="755" t="s">
        <v>632</v>
      </c>
      <c r="B82" s="755"/>
      <c r="C82" s="755"/>
      <c r="D82" s="755"/>
      <c r="E82" s="755"/>
      <c r="F82" s="753"/>
      <c r="G82" s="753"/>
      <c r="H82" s="753"/>
      <c r="I82" s="753"/>
      <c r="J82" s="753"/>
      <c r="K82" s="753"/>
      <c r="L82" s="753"/>
      <c r="M82" s="753"/>
    </row>
    <row r="83" spans="1:13" ht="15.75">
      <c r="A83" s="11">
        <v>4</v>
      </c>
      <c r="B83" s="30" t="s">
        <v>633</v>
      </c>
      <c r="C83" s="30"/>
      <c r="D83" s="30"/>
      <c r="E83" s="30"/>
      <c r="F83" s="28"/>
      <c r="G83" s="28"/>
      <c r="H83" s="28"/>
      <c r="I83" s="28"/>
      <c r="J83" s="28"/>
      <c r="K83" s="28"/>
      <c r="L83" s="28"/>
      <c r="M83" s="28"/>
    </row>
    <row r="84" spans="1:13" ht="94.5">
      <c r="A84" s="9"/>
      <c r="B84" s="39" t="s">
        <v>634</v>
      </c>
      <c r="C84" s="40" t="s">
        <v>635</v>
      </c>
      <c r="D84" s="40" t="s">
        <v>636</v>
      </c>
      <c r="E84" s="9">
        <v>100</v>
      </c>
      <c r="F84" s="46"/>
      <c r="G84" s="9">
        <v>100</v>
      </c>
      <c r="H84" s="9">
        <v>100</v>
      </c>
      <c r="I84" s="9"/>
      <c r="J84" s="9">
        <v>100</v>
      </c>
      <c r="K84" s="45">
        <f>E84-H84</f>
        <v>0</v>
      </c>
      <c r="L84" s="45">
        <f>F84-I84</f>
        <v>0</v>
      </c>
      <c r="M84" s="45">
        <f>G84-J84</f>
        <v>0</v>
      </c>
    </row>
    <row r="85" spans="1:13" ht="15.75">
      <c r="A85" s="755" t="s">
        <v>611</v>
      </c>
      <c r="B85" s="755"/>
      <c r="C85" s="755"/>
      <c r="D85" s="755"/>
      <c r="E85" s="755"/>
      <c r="F85" s="753"/>
      <c r="G85" s="753"/>
      <c r="H85" s="753"/>
      <c r="I85" s="753"/>
      <c r="J85" s="753"/>
      <c r="K85" s="753"/>
      <c r="L85" s="753"/>
      <c r="M85" s="753"/>
    </row>
    <row r="86" spans="1:13" ht="127.5" customHeight="1">
      <c r="A86" s="759" t="s">
        <v>637</v>
      </c>
      <c r="B86" s="760"/>
      <c r="C86" s="760"/>
      <c r="D86" s="760"/>
      <c r="E86" s="760"/>
      <c r="F86" s="760"/>
      <c r="G86" s="760"/>
      <c r="H86" s="760"/>
      <c r="I86" s="760"/>
      <c r="J86" s="760"/>
      <c r="K86" s="760"/>
      <c r="L86" s="760"/>
      <c r="M86" s="761"/>
    </row>
    <row r="87" ht="15.75">
      <c r="A87" s="8"/>
    </row>
    <row r="88" ht="15.75">
      <c r="A88" s="8"/>
    </row>
    <row r="89" spans="1:13" ht="15.75">
      <c r="A89" s="754" t="s">
        <v>638</v>
      </c>
      <c r="B89" s="754"/>
      <c r="C89" s="754"/>
      <c r="D89" s="754"/>
      <c r="E89" s="754"/>
      <c r="F89" s="754"/>
      <c r="G89" s="754"/>
      <c r="H89" s="5"/>
      <c r="J89" s="762" t="s">
        <v>639</v>
      </c>
      <c r="K89" s="762"/>
      <c r="L89" s="762"/>
      <c r="M89" s="762"/>
    </row>
    <row r="90" spans="1:13" ht="15.75">
      <c r="A90" s="4"/>
      <c r="B90" s="2"/>
      <c r="C90" s="2"/>
      <c r="D90" s="4"/>
      <c r="H90" s="48" t="s">
        <v>640</v>
      </c>
      <c r="J90" s="763" t="s">
        <v>641</v>
      </c>
      <c r="K90" s="763"/>
      <c r="L90" s="763"/>
      <c r="M90" s="763"/>
    </row>
    <row r="91" spans="1:4" ht="15" customHeight="1">
      <c r="A91" s="49"/>
      <c r="D91" s="4"/>
    </row>
    <row r="92" spans="1:13" ht="15.75">
      <c r="A92" s="754" t="s">
        <v>642</v>
      </c>
      <c r="B92" s="754"/>
      <c r="C92" s="754"/>
      <c r="D92" s="754"/>
      <c r="E92" s="754"/>
      <c r="F92" s="754"/>
      <c r="G92" s="754"/>
      <c r="H92" s="5"/>
      <c r="J92" s="762" t="s">
        <v>643</v>
      </c>
      <c r="K92" s="762"/>
      <c r="L92" s="762"/>
      <c r="M92" s="762"/>
    </row>
    <row r="93" spans="1:13" ht="15.75" customHeight="1">
      <c r="A93" s="4"/>
      <c r="B93" s="4"/>
      <c r="C93" s="4"/>
      <c r="D93" s="4"/>
      <c r="E93" s="4"/>
      <c r="F93" s="4"/>
      <c r="G93" s="4"/>
      <c r="H93" s="48" t="s">
        <v>640</v>
      </c>
      <c r="J93" s="763" t="s">
        <v>641</v>
      </c>
      <c r="K93" s="763"/>
      <c r="L93" s="763"/>
      <c r="M93" s="763"/>
    </row>
  </sheetData>
  <mergeCells count="53">
    <mergeCell ref="J90:M90"/>
    <mergeCell ref="A92:G92"/>
    <mergeCell ref="J92:M92"/>
    <mergeCell ref="J93:M93"/>
    <mergeCell ref="A82:M82"/>
    <mergeCell ref="A85:M85"/>
    <mergeCell ref="A86:M86"/>
    <mergeCell ref="A89:G89"/>
    <mergeCell ref="J89:M89"/>
    <mergeCell ref="A66:M66"/>
    <mergeCell ref="A70:M70"/>
    <mergeCell ref="A75:M75"/>
    <mergeCell ref="A79:M79"/>
    <mergeCell ref="B53:K53"/>
    <mergeCell ref="B56:M56"/>
    <mergeCell ref="A59:A61"/>
    <mergeCell ref="B59:B61"/>
    <mergeCell ref="C59:C61"/>
    <mergeCell ref="D59:D61"/>
    <mergeCell ref="E59:G60"/>
    <mergeCell ref="H59:J60"/>
    <mergeCell ref="K59:M60"/>
    <mergeCell ref="B47:B48"/>
    <mergeCell ref="C47:E47"/>
    <mergeCell ref="F47:H47"/>
    <mergeCell ref="I47:K47"/>
    <mergeCell ref="I22:K22"/>
    <mergeCell ref="A40:K40"/>
    <mergeCell ref="A43:A44"/>
    <mergeCell ref="B43:M43"/>
    <mergeCell ref="A22:A23"/>
    <mergeCell ref="B22:B23"/>
    <mergeCell ref="C22:E22"/>
    <mergeCell ref="F22:H22"/>
    <mergeCell ref="E14:G14"/>
    <mergeCell ref="H14:J14"/>
    <mergeCell ref="A19:A20"/>
    <mergeCell ref="B19:M19"/>
    <mergeCell ref="A9:A10"/>
    <mergeCell ref="B9:D9"/>
    <mergeCell ref="B10:D10"/>
    <mergeCell ref="B14:D14"/>
    <mergeCell ref="A5:A6"/>
    <mergeCell ref="E5:M5"/>
    <mergeCell ref="E6:M6"/>
    <mergeCell ref="A7:A8"/>
    <mergeCell ref="E7:M7"/>
    <mergeCell ref="E8:M8"/>
    <mergeCell ref="A1:M1"/>
    <mergeCell ref="A2:M2"/>
    <mergeCell ref="A3:A4"/>
    <mergeCell ref="E3:M3"/>
    <mergeCell ref="E4:M4"/>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Z84"/>
  <sheetViews>
    <sheetView view="pageBreakPreview" zoomScaleSheetLayoutView="100" zoomScalePageLayoutView="0" workbookViewId="0" topLeftCell="A10">
      <selection activeCell="J81" sqref="J81:M81"/>
    </sheetView>
  </sheetViews>
  <sheetFormatPr defaultColWidth="9.00390625" defaultRowHeight="12.75"/>
  <cols>
    <col min="1" max="1" width="4.375" style="160" customWidth="1"/>
    <col min="2" max="2" width="13.625" style="160" customWidth="1"/>
    <col min="3" max="3" width="10.25390625" style="160" customWidth="1"/>
    <col min="4" max="4" width="12.375" style="160" customWidth="1"/>
    <col min="5" max="13" width="13.00390625" style="160" customWidth="1"/>
    <col min="14" max="16384" width="9.125" style="160" customWidth="1"/>
  </cols>
  <sheetData>
    <row r="1" spans="10:13" ht="15.75" customHeight="1">
      <c r="J1" s="605" t="s">
        <v>644</v>
      </c>
      <c r="K1" s="605"/>
      <c r="L1" s="605"/>
      <c r="M1" s="605"/>
    </row>
    <row r="2" spans="10:13" ht="15.75">
      <c r="J2" s="605"/>
      <c r="K2" s="605"/>
      <c r="L2" s="605"/>
      <c r="M2" s="605"/>
    </row>
    <row r="3" spans="10:13" ht="15.75">
      <c r="J3" s="605"/>
      <c r="K3" s="605"/>
      <c r="L3" s="605"/>
      <c r="M3" s="605"/>
    </row>
    <row r="4" spans="10:13" ht="15.75">
      <c r="J4" s="605"/>
      <c r="K4" s="605"/>
      <c r="L4" s="605"/>
      <c r="M4" s="605"/>
    </row>
    <row r="5" spans="1:13" ht="15.75">
      <c r="A5" s="608" t="s">
        <v>215</v>
      </c>
      <c r="B5" s="608"/>
      <c r="C5" s="608"/>
      <c r="D5" s="608"/>
      <c r="E5" s="608"/>
      <c r="F5" s="608"/>
      <c r="G5" s="608"/>
      <c r="H5" s="608"/>
      <c r="I5" s="608"/>
      <c r="J5" s="608"/>
      <c r="K5" s="608"/>
      <c r="L5" s="608"/>
      <c r="M5" s="608"/>
    </row>
    <row r="6" spans="1:13" ht="15.75">
      <c r="A6" s="608" t="s">
        <v>182</v>
      </c>
      <c r="B6" s="608"/>
      <c r="C6" s="608"/>
      <c r="D6" s="608"/>
      <c r="E6" s="608"/>
      <c r="F6" s="608"/>
      <c r="G6" s="608"/>
      <c r="H6" s="608"/>
      <c r="I6" s="608"/>
      <c r="J6" s="608"/>
      <c r="K6" s="608"/>
      <c r="L6" s="608"/>
      <c r="M6" s="608"/>
    </row>
    <row r="7" spans="1:13" ht="15.75">
      <c r="A7" s="606" t="s">
        <v>551</v>
      </c>
      <c r="B7" s="161" t="s">
        <v>552</v>
      </c>
      <c r="C7" s="162"/>
      <c r="E7" s="598" t="s">
        <v>553</v>
      </c>
      <c r="F7" s="598"/>
      <c r="G7" s="598"/>
      <c r="H7" s="598"/>
      <c r="I7" s="598"/>
      <c r="J7" s="598"/>
      <c r="K7" s="598"/>
      <c r="L7" s="598"/>
      <c r="M7" s="598"/>
    </row>
    <row r="8" spans="1:13" ht="15" customHeight="1">
      <c r="A8" s="606"/>
      <c r="B8" s="163" t="s">
        <v>646</v>
      </c>
      <c r="C8" s="162"/>
      <c r="E8" s="599" t="s">
        <v>555</v>
      </c>
      <c r="F8" s="599"/>
      <c r="G8" s="599"/>
      <c r="H8" s="599"/>
      <c r="I8" s="599"/>
      <c r="J8" s="599"/>
      <c r="K8" s="599"/>
      <c r="L8" s="599"/>
      <c r="M8" s="599"/>
    </row>
    <row r="9" spans="1:13" ht="15.75">
      <c r="A9" s="606" t="s">
        <v>556</v>
      </c>
      <c r="B9" s="161" t="s">
        <v>557</v>
      </c>
      <c r="C9" s="162"/>
      <c r="E9" s="598" t="s">
        <v>553</v>
      </c>
      <c r="F9" s="598"/>
      <c r="G9" s="598"/>
      <c r="H9" s="598"/>
      <c r="I9" s="598"/>
      <c r="J9" s="598"/>
      <c r="K9" s="598"/>
      <c r="L9" s="598"/>
      <c r="M9" s="598"/>
    </row>
    <row r="10" spans="1:13" ht="15" customHeight="1">
      <c r="A10" s="606"/>
      <c r="B10" s="163" t="s">
        <v>646</v>
      </c>
      <c r="C10" s="162"/>
      <c r="E10" s="600" t="s">
        <v>558</v>
      </c>
      <c r="F10" s="600"/>
      <c r="G10" s="600"/>
      <c r="H10" s="600"/>
      <c r="I10" s="600"/>
      <c r="J10" s="600"/>
      <c r="K10" s="600"/>
      <c r="L10" s="600"/>
      <c r="M10" s="600"/>
    </row>
    <row r="11" spans="1:13" ht="15.75">
      <c r="A11" s="606" t="s">
        <v>559</v>
      </c>
      <c r="B11" s="161" t="s">
        <v>434</v>
      </c>
      <c r="C11" s="161" t="s">
        <v>422</v>
      </c>
      <c r="E11" s="598" t="s">
        <v>435</v>
      </c>
      <c r="F11" s="598"/>
      <c r="G11" s="598"/>
      <c r="H11" s="598"/>
      <c r="I11" s="598"/>
      <c r="J11" s="598"/>
      <c r="K11" s="598"/>
      <c r="L11" s="598"/>
      <c r="M11" s="598"/>
    </row>
    <row r="12" spans="1:13" ht="27.75" customHeight="1">
      <c r="A12" s="606"/>
      <c r="B12" s="164" t="s">
        <v>650</v>
      </c>
      <c r="C12" s="164" t="s">
        <v>563</v>
      </c>
      <c r="E12" s="599" t="s">
        <v>564</v>
      </c>
      <c r="F12" s="599"/>
      <c r="G12" s="599"/>
      <c r="H12" s="599"/>
      <c r="I12" s="599"/>
      <c r="J12" s="599"/>
      <c r="K12" s="599"/>
      <c r="L12" s="599"/>
      <c r="M12" s="599"/>
    </row>
    <row r="13" spans="1:13" ht="19.5" customHeight="1">
      <c r="A13" s="601" t="s">
        <v>651</v>
      </c>
      <c r="B13" s="601"/>
      <c r="C13" s="601"/>
      <c r="D13" s="601"/>
      <c r="E13" s="601"/>
      <c r="F13" s="601"/>
      <c r="G13" s="601"/>
      <c r="H13" s="601"/>
      <c r="I13" s="601"/>
      <c r="J13" s="601"/>
      <c r="K13" s="601"/>
      <c r="L13" s="601"/>
      <c r="M13" s="601"/>
    </row>
    <row r="14" ht="15.75">
      <c r="A14" s="165"/>
    </row>
    <row r="15" spans="1:13" ht="31.5">
      <c r="A15" s="166" t="s">
        <v>576</v>
      </c>
      <c r="B15" s="604" t="s">
        <v>652</v>
      </c>
      <c r="C15" s="604"/>
      <c r="D15" s="604"/>
      <c r="E15" s="604"/>
      <c r="F15" s="604"/>
      <c r="G15" s="604"/>
      <c r="H15" s="604"/>
      <c r="I15" s="604"/>
      <c r="J15" s="604"/>
      <c r="K15" s="604"/>
      <c r="L15" s="604"/>
      <c r="M15" s="604"/>
    </row>
    <row r="16" spans="1:13" ht="15.75">
      <c r="A16" s="166">
        <v>1</v>
      </c>
      <c r="B16" s="615" t="s">
        <v>653</v>
      </c>
      <c r="C16" s="616"/>
      <c r="D16" s="616"/>
      <c r="E16" s="616"/>
      <c r="F16" s="616"/>
      <c r="G16" s="616"/>
      <c r="H16" s="616"/>
      <c r="I16" s="616"/>
      <c r="J16" s="616"/>
      <c r="K16" s="616"/>
      <c r="L16" s="616"/>
      <c r="M16" s="617"/>
    </row>
    <row r="17" spans="1:13" ht="15.75">
      <c r="A17" s="166"/>
      <c r="B17" s="604"/>
      <c r="C17" s="604"/>
      <c r="D17" s="604"/>
      <c r="E17" s="604"/>
      <c r="F17" s="604"/>
      <c r="G17" s="604"/>
      <c r="H17" s="604"/>
      <c r="I17" s="604"/>
      <c r="J17" s="604"/>
      <c r="K17" s="604"/>
      <c r="L17" s="604"/>
      <c r="M17" s="604"/>
    </row>
    <row r="18" ht="15.75">
      <c r="A18" s="165"/>
    </row>
    <row r="19" ht="15.75">
      <c r="A19" s="169" t="s">
        <v>654</v>
      </c>
    </row>
    <row r="20" spans="1:13" ht="15.75">
      <c r="A20" s="618" t="s">
        <v>436</v>
      </c>
      <c r="B20" s="618"/>
      <c r="C20" s="618"/>
      <c r="D20" s="618"/>
      <c r="E20" s="618"/>
      <c r="F20" s="618"/>
      <c r="G20" s="618"/>
      <c r="H20" s="618"/>
      <c r="I20" s="618"/>
      <c r="J20" s="618"/>
      <c r="K20" s="618"/>
      <c r="L20" s="618"/>
      <c r="M20" s="618"/>
    </row>
    <row r="21" ht="15.75">
      <c r="A21" s="169" t="s">
        <v>656</v>
      </c>
    </row>
    <row r="22" ht="15.75">
      <c r="A22" s="165"/>
    </row>
    <row r="23" spans="1:13" ht="32.25" customHeight="1">
      <c r="A23" s="166" t="s">
        <v>576</v>
      </c>
      <c r="B23" s="604" t="s">
        <v>657</v>
      </c>
      <c r="C23" s="604"/>
      <c r="D23" s="604"/>
      <c r="E23" s="604"/>
      <c r="F23" s="604"/>
      <c r="G23" s="604"/>
      <c r="H23" s="604"/>
      <c r="I23" s="604"/>
      <c r="J23" s="604"/>
      <c r="K23" s="604"/>
      <c r="L23" s="604"/>
      <c r="M23" s="604"/>
    </row>
    <row r="24" spans="1:13" ht="15.75">
      <c r="A24" s="166">
        <v>1</v>
      </c>
      <c r="B24" s="604" t="s">
        <v>437</v>
      </c>
      <c r="C24" s="604"/>
      <c r="D24" s="604"/>
      <c r="E24" s="604"/>
      <c r="F24" s="604"/>
      <c r="G24" s="604"/>
      <c r="H24" s="604"/>
      <c r="I24" s="604"/>
      <c r="J24" s="604"/>
      <c r="K24" s="604"/>
      <c r="L24" s="604"/>
      <c r="M24" s="604"/>
    </row>
    <row r="25" spans="1:13" ht="15.75">
      <c r="A25" s="166"/>
      <c r="B25" s="604"/>
      <c r="C25" s="604"/>
      <c r="D25" s="604"/>
      <c r="E25" s="604"/>
      <c r="F25" s="604"/>
      <c r="G25" s="604"/>
      <c r="H25" s="604"/>
      <c r="I25" s="604"/>
      <c r="J25" s="604"/>
      <c r="K25" s="604"/>
      <c r="L25" s="604"/>
      <c r="M25" s="604"/>
    </row>
    <row r="26" ht="15.75">
      <c r="A26" s="165"/>
    </row>
    <row r="27" ht="15.75">
      <c r="A27" s="169" t="s">
        <v>658</v>
      </c>
    </row>
    <row r="28" ht="15.75">
      <c r="B28" s="162" t="s">
        <v>659</v>
      </c>
    </row>
    <row r="29" ht="15.75">
      <c r="A29" s="165"/>
    </row>
    <row r="30" spans="1:26" ht="30" customHeight="1">
      <c r="A30" s="604" t="s">
        <v>576</v>
      </c>
      <c r="B30" s="604" t="s">
        <v>660</v>
      </c>
      <c r="C30" s="604"/>
      <c r="D30" s="604"/>
      <c r="E30" s="604" t="s">
        <v>568</v>
      </c>
      <c r="F30" s="604"/>
      <c r="G30" s="604"/>
      <c r="H30" s="604" t="s">
        <v>661</v>
      </c>
      <c r="I30" s="604"/>
      <c r="J30" s="604"/>
      <c r="K30" s="604" t="s">
        <v>570</v>
      </c>
      <c r="L30" s="604"/>
      <c r="M30" s="604"/>
      <c r="R30" s="607"/>
      <c r="S30" s="607"/>
      <c r="T30" s="607"/>
      <c r="U30" s="607"/>
      <c r="V30" s="607"/>
      <c r="W30" s="607"/>
      <c r="X30" s="607"/>
      <c r="Y30" s="607"/>
      <c r="Z30" s="607"/>
    </row>
    <row r="31" spans="1:26" ht="33" customHeight="1">
      <c r="A31" s="604"/>
      <c r="B31" s="604"/>
      <c r="C31" s="604"/>
      <c r="D31" s="604"/>
      <c r="E31" s="166" t="s">
        <v>571</v>
      </c>
      <c r="F31" s="166" t="s">
        <v>572</v>
      </c>
      <c r="G31" s="166" t="s">
        <v>573</v>
      </c>
      <c r="H31" s="166" t="s">
        <v>571</v>
      </c>
      <c r="I31" s="166" t="s">
        <v>572</v>
      </c>
      <c r="J31" s="166" t="s">
        <v>573</v>
      </c>
      <c r="K31" s="166" t="s">
        <v>571</v>
      </c>
      <c r="L31" s="166" t="s">
        <v>572</v>
      </c>
      <c r="M31" s="166" t="s">
        <v>573</v>
      </c>
      <c r="R31" s="170"/>
      <c r="S31" s="170"/>
      <c r="T31" s="170"/>
      <c r="U31" s="170"/>
      <c r="V31" s="170"/>
      <c r="W31" s="170"/>
      <c r="X31" s="170"/>
      <c r="Y31" s="170"/>
      <c r="Z31" s="170"/>
    </row>
    <row r="32" spans="1:26" ht="15.75">
      <c r="A32" s="166">
        <v>1</v>
      </c>
      <c r="B32" s="604">
        <v>2</v>
      </c>
      <c r="C32" s="604"/>
      <c r="D32" s="604"/>
      <c r="E32" s="166">
        <v>3</v>
      </c>
      <c r="F32" s="166">
        <v>4</v>
      </c>
      <c r="G32" s="166">
        <v>5</v>
      </c>
      <c r="H32" s="166">
        <v>6</v>
      </c>
      <c r="I32" s="166">
        <v>7</v>
      </c>
      <c r="J32" s="166">
        <v>8</v>
      </c>
      <c r="K32" s="166">
        <v>9</v>
      </c>
      <c r="L32" s="166">
        <v>10</v>
      </c>
      <c r="M32" s="166">
        <v>11</v>
      </c>
      <c r="R32" s="170"/>
      <c r="S32" s="170"/>
      <c r="T32" s="170"/>
      <c r="U32" s="170"/>
      <c r="V32" s="170"/>
      <c r="W32" s="170"/>
      <c r="X32" s="170"/>
      <c r="Y32" s="170"/>
      <c r="Z32" s="170"/>
    </row>
    <row r="33" spans="1:26" ht="33" customHeight="1">
      <c r="A33" s="166">
        <v>1</v>
      </c>
      <c r="B33" s="603" t="s">
        <v>437</v>
      </c>
      <c r="C33" s="587"/>
      <c r="D33" s="588"/>
      <c r="E33" s="166">
        <v>30080131</v>
      </c>
      <c r="F33" s="166"/>
      <c r="G33" s="166">
        <f>E33+F33</f>
        <v>30080131</v>
      </c>
      <c r="H33" s="166">
        <v>25162033.15</v>
      </c>
      <c r="I33" s="166"/>
      <c r="J33" s="166">
        <f>H33+I33</f>
        <v>25162033.15</v>
      </c>
      <c r="K33" s="166">
        <f>H33-E33</f>
        <v>-4918097.8500000015</v>
      </c>
      <c r="L33" s="166"/>
      <c r="M33" s="166">
        <f>J33-G33</f>
        <v>-4918097.8500000015</v>
      </c>
      <c r="R33" s="170"/>
      <c r="S33" s="170"/>
      <c r="T33" s="170"/>
      <c r="U33" s="170"/>
      <c r="V33" s="170"/>
      <c r="W33" s="170"/>
      <c r="X33" s="170"/>
      <c r="Y33" s="170"/>
      <c r="Z33" s="170"/>
    </row>
    <row r="34" spans="1:26" ht="15.75">
      <c r="A34" s="166"/>
      <c r="B34" s="604" t="s">
        <v>592</v>
      </c>
      <c r="C34" s="604"/>
      <c r="D34" s="604"/>
      <c r="E34" s="166">
        <f>E33</f>
        <v>30080131</v>
      </c>
      <c r="F34" s="166">
        <f aca="true" t="shared" si="0" ref="F34:M34">F33</f>
        <v>0</v>
      </c>
      <c r="G34" s="166">
        <f t="shared" si="0"/>
        <v>30080131</v>
      </c>
      <c r="H34" s="166">
        <f t="shared" si="0"/>
        <v>25162033.15</v>
      </c>
      <c r="I34" s="166">
        <f t="shared" si="0"/>
        <v>0</v>
      </c>
      <c r="J34" s="166">
        <f t="shared" si="0"/>
        <v>25162033.15</v>
      </c>
      <c r="K34" s="166">
        <f t="shared" si="0"/>
        <v>-4918097.8500000015</v>
      </c>
      <c r="L34" s="166">
        <f t="shared" si="0"/>
        <v>0</v>
      </c>
      <c r="M34" s="166">
        <f t="shared" si="0"/>
        <v>-4918097.8500000015</v>
      </c>
      <c r="R34" s="170"/>
      <c r="S34" s="170"/>
      <c r="T34" s="170"/>
      <c r="U34" s="170"/>
      <c r="V34" s="170"/>
      <c r="W34" s="170"/>
      <c r="X34" s="170"/>
      <c r="Y34" s="170"/>
      <c r="Z34" s="170"/>
    </row>
    <row r="35" spans="1:26" ht="15.75">
      <c r="A35" s="166"/>
      <c r="B35" s="604"/>
      <c r="C35" s="604"/>
      <c r="D35" s="604"/>
      <c r="E35" s="166"/>
      <c r="F35" s="166"/>
      <c r="G35" s="166"/>
      <c r="H35" s="166"/>
      <c r="I35" s="166"/>
      <c r="J35" s="166"/>
      <c r="K35" s="166"/>
      <c r="L35" s="166"/>
      <c r="M35" s="166"/>
      <c r="R35" s="170"/>
      <c r="S35" s="170"/>
      <c r="T35" s="170"/>
      <c r="U35" s="170"/>
      <c r="V35" s="170"/>
      <c r="W35" s="170"/>
      <c r="X35" s="170"/>
      <c r="Y35" s="170"/>
      <c r="Z35" s="170"/>
    </row>
    <row r="36" spans="1:13" ht="32.25" customHeight="1">
      <c r="A36" s="602" t="s">
        <v>342</v>
      </c>
      <c r="B36" s="602"/>
      <c r="C36" s="602"/>
      <c r="D36" s="602"/>
      <c r="E36" s="602"/>
      <c r="F36" s="602"/>
      <c r="G36" s="602"/>
      <c r="H36" s="602"/>
      <c r="I36" s="602"/>
      <c r="J36" s="602"/>
      <c r="K36" s="602"/>
      <c r="L36" s="602"/>
      <c r="M36" s="602"/>
    </row>
    <row r="37" spans="1:13" ht="15.75">
      <c r="A37" s="615" t="s">
        <v>390</v>
      </c>
      <c r="B37" s="616"/>
      <c r="C37" s="616"/>
      <c r="D37" s="616"/>
      <c r="E37" s="616"/>
      <c r="F37" s="616"/>
      <c r="G37" s="616"/>
      <c r="H37" s="616"/>
      <c r="I37" s="616"/>
      <c r="J37" s="616"/>
      <c r="K37" s="616"/>
      <c r="L37" s="616"/>
      <c r="M37" s="617"/>
    </row>
    <row r="38" ht="15.75">
      <c r="A38" s="165"/>
    </row>
    <row r="39" spans="1:13" ht="33" customHeight="1">
      <c r="A39" s="618" t="s">
        <v>668</v>
      </c>
      <c r="B39" s="618"/>
      <c r="C39" s="618"/>
      <c r="D39" s="618"/>
      <c r="E39" s="618"/>
      <c r="F39" s="618"/>
      <c r="G39" s="618"/>
      <c r="H39" s="618"/>
      <c r="I39" s="618"/>
      <c r="J39" s="618"/>
      <c r="K39" s="618"/>
      <c r="L39" s="618"/>
      <c r="M39" s="618"/>
    </row>
    <row r="40" ht="15.75">
      <c r="B40" s="162" t="s">
        <v>659</v>
      </c>
    </row>
    <row r="41" ht="15.75">
      <c r="A41" s="165"/>
    </row>
    <row r="42" spans="1:13" ht="31.5" customHeight="1">
      <c r="A42" s="604" t="s">
        <v>669</v>
      </c>
      <c r="B42" s="604" t="s">
        <v>670</v>
      </c>
      <c r="C42" s="604"/>
      <c r="D42" s="604"/>
      <c r="E42" s="604" t="s">
        <v>568</v>
      </c>
      <c r="F42" s="604"/>
      <c r="G42" s="604"/>
      <c r="H42" s="604" t="s">
        <v>661</v>
      </c>
      <c r="I42" s="604"/>
      <c r="J42" s="604"/>
      <c r="K42" s="604" t="s">
        <v>570</v>
      </c>
      <c r="L42" s="604"/>
      <c r="M42" s="604"/>
    </row>
    <row r="43" spans="1:13" ht="33.75" customHeight="1">
      <c r="A43" s="604"/>
      <c r="B43" s="604"/>
      <c r="C43" s="604"/>
      <c r="D43" s="604"/>
      <c r="E43" s="166" t="s">
        <v>571</v>
      </c>
      <c r="F43" s="166" t="s">
        <v>572</v>
      </c>
      <c r="G43" s="166" t="s">
        <v>573</v>
      </c>
      <c r="H43" s="166" t="s">
        <v>571</v>
      </c>
      <c r="I43" s="166" t="s">
        <v>572</v>
      </c>
      <c r="J43" s="166" t="s">
        <v>573</v>
      </c>
      <c r="K43" s="166" t="s">
        <v>571</v>
      </c>
      <c r="L43" s="166" t="s">
        <v>572</v>
      </c>
      <c r="M43" s="166" t="s">
        <v>573</v>
      </c>
    </row>
    <row r="44" spans="1:13" ht="15.75">
      <c r="A44" s="166">
        <v>1</v>
      </c>
      <c r="B44" s="604">
        <v>2</v>
      </c>
      <c r="C44" s="604"/>
      <c r="D44" s="604"/>
      <c r="E44" s="166">
        <v>3</v>
      </c>
      <c r="F44" s="166">
        <v>4</v>
      </c>
      <c r="G44" s="166">
        <v>5</v>
      </c>
      <c r="H44" s="166">
        <v>6</v>
      </c>
      <c r="I44" s="166">
        <v>7</v>
      </c>
      <c r="J44" s="166">
        <v>8</v>
      </c>
      <c r="K44" s="166">
        <v>9</v>
      </c>
      <c r="L44" s="166">
        <v>10</v>
      </c>
      <c r="M44" s="166">
        <v>11</v>
      </c>
    </row>
    <row r="45" spans="1:13" ht="15.75">
      <c r="A45" s="166"/>
      <c r="B45" s="604"/>
      <c r="C45" s="604"/>
      <c r="D45" s="604"/>
      <c r="E45" s="166"/>
      <c r="F45" s="166"/>
      <c r="G45" s="166"/>
      <c r="H45" s="166"/>
      <c r="I45" s="166"/>
      <c r="J45" s="166"/>
      <c r="K45" s="166"/>
      <c r="L45" s="166"/>
      <c r="M45" s="166"/>
    </row>
    <row r="46" ht="15.75">
      <c r="A46" s="165"/>
    </row>
    <row r="47" ht="15.75">
      <c r="A47" s="169" t="s">
        <v>672</v>
      </c>
    </row>
    <row r="48" ht="15.75">
      <c r="A48" s="165"/>
    </row>
    <row r="49" spans="1:13" ht="29.25" customHeight="1">
      <c r="A49" s="604" t="s">
        <v>669</v>
      </c>
      <c r="B49" s="604" t="s">
        <v>602</v>
      </c>
      <c r="C49" s="604" t="s">
        <v>603</v>
      </c>
      <c r="D49" s="604" t="s">
        <v>604</v>
      </c>
      <c r="E49" s="604" t="s">
        <v>568</v>
      </c>
      <c r="F49" s="604"/>
      <c r="G49" s="604"/>
      <c r="H49" s="604" t="s">
        <v>673</v>
      </c>
      <c r="I49" s="604"/>
      <c r="J49" s="604"/>
      <c r="K49" s="604" t="s">
        <v>570</v>
      </c>
      <c r="L49" s="604"/>
      <c r="M49" s="604"/>
    </row>
    <row r="50" spans="1:13" ht="30.75" customHeight="1">
      <c r="A50" s="604"/>
      <c r="B50" s="604"/>
      <c r="C50" s="604"/>
      <c r="D50" s="604"/>
      <c r="E50" s="166" t="s">
        <v>571</v>
      </c>
      <c r="F50" s="166" t="s">
        <v>572</v>
      </c>
      <c r="G50" s="166" t="s">
        <v>573</v>
      </c>
      <c r="H50" s="166" t="s">
        <v>571</v>
      </c>
      <c r="I50" s="166" t="s">
        <v>572</v>
      </c>
      <c r="J50" s="166" t="s">
        <v>573</v>
      </c>
      <c r="K50" s="166" t="s">
        <v>571</v>
      </c>
      <c r="L50" s="166" t="s">
        <v>572</v>
      </c>
      <c r="M50" s="166" t="s">
        <v>573</v>
      </c>
    </row>
    <row r="51" spans="1:13" ht="15.75">
      <c r="A51" s="166">
        <v>1</v>
      </c>
      <c r="B51" s="166">
        <v>2</v>
      </c>
      <c r="C51" s="166">
        <v>3</v>
      </c>
      <c r="D51" s="166">
        <v>4</v>
      </c>
      <c r="E51" s="166">
        <v>5</v>
      </c>
      <c r="F51" s="166">
        <v>6</v>
      </c>
      <c r="G51" s="166">
        <v>7</v>
      </c>
      <c r="H51" s="166">
        <v>8</v>
      </c>
      <c r="I51" s="166">
        <v>9</v>
      </c>
      <c r="J51" s="166">
        <v>10</v>
      </c>
      <c r="K51" s="166">
        <v>11</v>
      </c>
      <c r="L51" s="166">
        <v>12</v>
      </c>
      <c r="M51" s="166">
        <v>13</v>
      </c>
    </row>
    <row r="52" spans="1:13" ht="15.75">
      <c r="A52" s="166">
        <v>1</v>
      </c>
      <c r="B52" s="166" t="s">
        <v>607</v>
      </c>
      <c r="C52" s="166"/>
      <c r="D52" s="166"/>
      <c r="E52" s="166"/>
      <c r="F52" s="166"/>
      <c r="G52" s="166"/>
      <c r="H52" s="166"/>
      <c r="I52" s="166"/>
      <c r="J52" s="166"/>
      <c r="K52" s="166"/>
      <c r="L52" s="166"/>
      <c r="M52" s="166"/>
    </row>
    <row r="53" spans="1:13" ht="15.75">
      <c r="A53" s="166"/>
      <c r="B53" s="166"/>
      <c r="C53" s="166"/>
      <c r="D53" s="166"/>
      <c r="E53" s="166"/>
      <c r="F53" s="166"/>
      <c r="G53" s="166"/>
      <c r="H53" s="166"/>
      <c r="I53" s="166"/>
      <c r="J53" s="166"/>
      <c r="K53" s="166"/>
      <c r="L53" s="166"/>
      <c r="M53" s="166"/>
    </row>
    <row r="54" spans="1:13" ht="15.75">
      <c r="A54" s="166"/>
      <c r="B54" s="166"/>
      <c r="C54" s="166"/>
      <c r="D54" s="166"/>
      <c r="E54" s="166"/>
      <c r="F54" s="166"/>
      <c r="G54" s="166"/>
      <c r="H54" s="166"/>
      <c r="I54" s="166"/>
      <c r="J54" s="166"/>
      <c r="K54" s="166"/>
      <c r="L54" s="166"/>
      <c r="M54" s="166"/>
    </row>
    <row r="55" spans="1:13" ht="15.75">
      <c r="A55" s="604" t="s">
        <v>305</v>
      </c>
      <c r="B55" s="604"/>
      <c r="C55" s="604"/>
      <c r="D55" s="604"/>
      <c r="E55" s="604"/>
      <c r="F55" s="604"/>
      <c r="G55" s="604"/>
      <c r="H55" s="604"/>
      <c r="I55" s="604"/>
      <c r="J55" s="604"/>
      <c r="K55" s="604"/>
      <c r="L55" s="604"/>
      <c r="M55" s="604"/>
    </row>
    <row r="56" spans="1:13" ht="15.75">
      <c r="A56" s="166">
        <v>2</v>
      </c>
      <c r="B56" s="166" t="s">
        <v>612</v>
      </c>
      <c r="C56" s="166"/>
      <c r="D56" s="166"/>
      <c r="E56" s="166"/>
      <c r="F56" s="166"/>
      <c r="G56" s="166"/>
      <c r="H56" s="166"/>
      <c r="I56" s="166"/>
      <c r="J56" s="166"/>
      <c r="K56" s="166"/>
      <c r="L56" s="166"/>
      <c r="M56" s="166"/>
    </row>
    <row r="57" spans="1:13" ht="185.25" customHeight="1">
      <c r="A57" s="166"/>
      <c r="B57" s="171" t="s">
        <v>438</v>
      </c>
      <c r="C57" s="172" t="s">
        <v>675</v>
      </c>
      <c r="D57" s="173" t="s">
        <v>427</v>
      </c>
      <c r="E57" s="174">
        <v>498</v>
      </c>
      <c r="F57" s="172"/>
      <c r="G57" s="172">
        <f>E57+F57</f>
        <v>498</v>
      </c>
      <c r="H57" s="172">
        <v>473</v>
      </c>
      <c r="I57" s="172"/>
      <c r="J57" s="172">
        <f>H57+I57</f>
        <v>473</v>
      </c>
      <c r="K57" s="172">
        <f>H57-E57</f>
        <v>-25</v>
      </c>
      <c r="L57" s="172"/>
      <c r="M57" s="172">
        <f>J57-G57</f>
        <v>-25</v>
      </c>
    </row>
    <row r="58" spans="1:13" ht="204" customHeight="1">
      <c r="A58" s="166"/>
      <c r="B58" s="173" t="s">
        <v>439</v>
      </c>
      <c r="C58" s="175" t="s">
        <v>675</v>
      </c>
      <c r="D58" s="173" t="s">
        <v>440</v>
      </c>
      <c r="E58" s="174">
        <v>2055</v>
      </c>
      <c r="F58" s="172"/>
      <c r="G58" s="172">
        <f>E58+F58</f>
        <v>2055</v>
      </c>
      <c r="H58" s="172">
        <v>1654</v>
      </c>
      <c r="I58" s="172"/>
      <c r="J58" s="172">
        <f>H58+I58</f>
        <v>1654</v>
      </c>
      <c r="K58" s="172">
        <f>H58-E58</f>
        <v>-401</v>
      </c>
      <c r="L58" s="172"/>
      <c r="M58" s="172">
        <f>J58-G58</f>
        <v>-401</v>
      </c>
    </row>
    <row r="59" spans="1:13" ht="186.75" customHeight="1">
      <c r="A59" s="166"/>
      <c r="B59" s="176" t="s">
        <v>441</v>
      </c>
      <c r="C59" s="175" t="s">
        <v>675</v>
      </c>
      <c r="D59" s="176" t="s">
        <v>427</v>
      </c>
      <c r="E59" s="174">
        <v>0</v>
      </c>
      <c r="F59" s="172"/>
      <c r="G59" s="172">
        <f>E59+F59</f>
        <v>0</v>
      </c>
      <c r="H59" s="172">
        <v>0</v>
      </c>
      <c r="I59" s="172"/>
      <c r="J59" s="172">
        <f>H59+I59</f>
        <v>0</v>
      </c>
      <c r="K59" s="172">
        <f>H59-E59</f>
        <v>0</v>
      </c>
      <c r="L59" s="172"/>
      <c r="M59" s="172">
        <f>J59-G59</f>
        <v>0</v>
      </c>
    </row>
    <row r="60" spans="1:13" ht="195.75" customHeight="1">
      <c r="A60" s="166"/>
      <c r="B60" s="177" t="s">
        <v>442</v>
      </c>
      <c r="C60" s="175" t="s">
        <v>675</v>
      </c>
      <c r="D60" s="177" t="s">
        <v>440</v>
      </c>
      <c r="E60" s="174">
        <v>197</v>
      </c>
      <c r="F60" s="172"/>
      <c r="G60" s="172">
        <f>E60+F60</f>
        <v>197</v>
      </c>
      <c r="H60" s="172">
        <v>170</v>
      </c>
      <c r="I60" s="172"/>
      <c r="J60" s="172">
        <f>H60+I60</f>
        <v>170</v>
      </c>
      <c r="K60" s="172">
        <f>H60-E60</f>
        <v>-27</v>
      </c>
      <c r="L60" s="172"/>
      <c r="M60" s="172">
        <f>J60-G60</f>
        <v>-27</v>
      </c>
    </row>
    <row r="61" spans="1:13" ht="15.75">
      <c r="A61" s="604" t="s">
        <v>305</v>
      </c>
      <c r="B61" s="604"/>
      <c r="C61" s="604"/>
      <c r="D61" s="604"/>
      <c r="E61" s="604"/>
      <c r="F61" s="604"/>
      <c r="G61" s="604"/>
      <c r="H61" s="604"/>
      <c r="I61" s="604"/>
      <c r="J61" s="604"/>
      <c r="K61" s="604"/>
      <c r="L61" s="604"/>
      <c r="M61" s="604"/>
    </row>
    <row r="62" spans="1:13" ht="30.75" customHeight="1">
      <c r="A62" s="615" t="s">
        <v>443</v>
      </c>
      <c r="B62" s="616"/>
      <c r="C62" s="616"/>
      <c r="D62" s="616"/>
      <c r="E62" s="616"/>
      <c r="F62" s="616"/>
      <c r="G62" s="616"/>
      <c r="H62" s="616"/>
      <c r="I62" s="616"/>
      <c r="J62" s="616"/>
      <c r="K62" s="616"/>
      <c r="L62" s="616"/>
      <c r="M62" s="617"/>
    </row>
    <row r="63" spans="1:13" ht="31.5">
      <c r="A63" s="166">
        <v>3</v>
      </c>
      <c r="B63" s="166" t="s">
        <v>617</v>
      </c>
      <c r="C63" s="166"/>
      <c r="D63" s="166"/>
      <c r="E63" s="166"/>
      <c r="F63" s="166"/>
      <c r="G63" s="166"/>
      <c r="H63" s="166"/>
      <c r="I63" s="166"/>
      <c r="J63" s="166"/>
      <c r="K63" s="166"/>
      <c r="L63" s="166"/>
      <c r="M63" s="166"/>
    </row>
    <row r="64" spans="1:13" ht="267" customHeight="1">
      <c r="A64" s="166"/>
      <c r="B64" s="171" t="s">
        <v>444</v>
      </c>
      <c r="C64" s="172" t="s">
        <v>398</v>
      </c>
      <c r="D64" s="173" t="s">
        <v>445</v>
      </c>
      <c r="E64" s="172">
        <v>10320</v>
      </c>
      <c r="F64" s="172"/>
      <c r="G64" s="172">
        <f>E64+F64</f>
        <v>10320</v>
      </c>
      <c r="H64" s="172">
        <v>10320</v>
      </c>
      <c r="I64" s="172"/>
      <c r="J64" s="172">
        <f>H64+I64</f>
        <v>10320</v>
      </c>
      <c r="K64" s="172">
        <f>H64-E64</f>
        <v>0</v>
      </c>
      <c r="L64" s="172"/>
      <c r="M64" s="172">
        <f>J64-G64</f>
        <v>0</v>
      </c>
    </row>
    <row r="65" spans="1:13" ht="267" customHeight="1">
      <c r="A65" s="166"/>
      <c r="B65" s="173" t="s">
        <v>446</v>
      </c>
      <c r="C65" s="175" t="s">
        <v>398</v>
      </c>
      <c r="D65" s="173" t="s">
        <v>445</v>
      </c>
      <c r="E65" s="172">
        <v>860</v>
      </c>
      <c r="F65" s="172"/>
      <c r="G65" s="172">
        <f>E65+F65</f>
        <v>860</v>
      </c>
      <c r="H65" s="172">
        <v>860</v>
      </c>
      <c r="I65" s="172"/>
      <c r="J65" s="172">
        <f>H65+I65</f>
        <v>860</v>
      </c>
      <c r="K65" s="172">
        <f>H65-E65</f>
        <v>0</v>
      </c>
      <c r="L65" s="172"/>
      <c r="M65" s="172">
        <f>J65-G65</f>
        <v>0</v>
      </c>
    </row>
    <row r="66" spans="1:13" ht="265.5" customHeight="1">
      <c r="A66" s="166"/>
      <c r="B66" s="173" t="s">
        <v>447</v>
      </c>
      <c r="C66" s="172" t="s">
        <v>398</v>
      </c>
      <c r="D66" s="173" t="s">
        <v>445</v>
      </c>
      <c r="E66" s="172">
        <v>0</v>
      </c>
      <c r="F66" s="172"/>
      <c r="G66" s="172">
        <f>E66+F66</f>
        <v>0</v>
      </c>
      <c r="H66" s="172">
        <v>0</v>
      </c>
      <c r="I66" s="172"/>
      <c r="J66" s="172">
        <f>H66+I66</f>
        <v>0</v>
      </c>
      <c r="K66" s="172">
        <f>H66-E66</f>
        <v>0</v>
      </c>
      <c r="L66" s="172"/>
      <c r="M66" s="172">
        <f>J66-G66</f>
        <v>0</v>
      </c>
    </row>
    <row r="67" spans="1:13" ht="266.25" customHeight="1">
      <c r="A67" s="178"/>
      <c r="B67" s="173" t="s">
        <v>448</v>
      </c>
      <c r="C67" s="172" t="s">
        <v>398</v>
      </c>
      <c r="D67" s="173" t="s">
        <v>445</v>
      </c>
      <c r="E67" s="172">
        <v>1577</v>
      </c>
      <c r="F67" s="172"/>
      <c r="G67" s="172">
        <f>E67+F67</f>
        <v>1577</v>
      </c>
      <c r="H67" s="172">
        <v>1577</v>
      </c>
      <c r="I67" s="172"/>
      <c r="J67" s="172">
        <f>H67+I67</f>
        <v>1577</v>
      </c>
      <c r="K67" s="172">
        <f>H67-E67</f>
        <v>0</v>
      </c>
      <c r="L67" s="172"/>
      <c r="M67" s="172">
        <f>J67-G67</f>
        <v>0</v>
      </c>
    </row>
    <row r="68" spans="1:13" ht="15.75">
      <c r="A68" s="604" t="s">
        <v>305</v>
      </c>
      <c r="B68" s="604"/>
      <c r="C68" s="604"/>
      <c r="D68" s="604"/>
      <c r="E68" s="604"/>
      <c r="F68" s="604"/>
      <c r="G68" s="604"/>
      <c r="H68" s="604"/>
      <c r="I68" s="604"/>
      <c r="J68" s="604"/>
      <c r="K68" s="604"/>
      <c r="L68" s="604"/>
      <c r="M68" s="604"/>
    </row>
    <row r="69" spans="1:13" ht="15.75">
      <c r="A69" s="166">
        <v>4</v>
      </c>
      <c r="B69" s="166" t="s">
        <v>633</v>
      </c>
      <c r="C69" s="166"/>
      <c r="D69" s="166"/>
      <c r="E69" s="166"/>
      <c r="F69" s="166"/>
      <c r="G69" s="166"/>
      <c r="H69" s="166"/>
      <c r="I69" s="166"/>
      <c r="J69" s="166"/>
      <c r="K69" s="166"/>
      <c r="L69" s="166"/>
      <c r="M69" s="166"/>
    </row>
    <row r="70" spans="1:13" ht="15.75">
      <c r="A70" s="166"/>
      <c r="B70" s="166"/>
      <c r="C70" s="166"/>
      <c r="D70" s="166"/>
      <c r="E70" s="166"/>
      <c r="F70" s="166"/>
      <c r="G70" s="166"/>
      <c r="H70" s="166"/>
      <c r="I70" s="166"/>
      <c r="J70" s="166"/>
      <c r="K70" s="166"/>
      <c r="L70" s="166"/>
      <c r="M70" s="166"/>
    </row>
    <row r="71" spans="1:13" ht="15.75">
      <c r="A71" s="166"/>
      <c r="B71" s="166"/>
      <c r="C71" s="166"/>
      <c r="D71" s="166"/>
      <c r="E71" s="166"/>
      <c r="F71" s="166"/>
      <c r="G71" s="166"/>
      <c r="H71" s="166"/>
      <c r="I71" s="166"/>
      <c r="J71" s="166"/>
      <c r="K71" s="166"/>
      <c r="L71" s="166"/>
      <c r="M71" s="166"/>
    </row>
    <row r="72" spans="1:13" ht="15.75">
      <c r="A72" s="604" t="s">
        <v>305</v>
      </c>
      <c r="B72" s="604"/>
      <c r="C72" s="604"/>
      <c r="D72" s="604"/>
      <c r="E72" s="604"/>
      <c r="F72" s="604"/>
      <c r="G72" s="604"/>
      <c r="H72" s="604"/>
      <c r="I72" s="604"/>
      <c r="J72" s="604"/>
      <c r="K72" s="604"/>
      <c r="L72" s="604"/>
      <c r="M72" s="604"/>
    </row>
    <row r="73" spans="1:13" ht="15.75">
      <c r="A73" s="604" t="s">
        <v>306</v>
      </c>
      <c r="B73" s="604"/>
      <c r="C73" s="604"/>
      <c r="D73" s="604"/>
      <c r="E73" s="604"/>
      <c r="F73" s="604"/>
      <c r="G73" s="604"/>
      <c r="H73" s="604"/>
      <c r="I73" s="604"/>
      <c r="J73" s="604"/>
      <c r="K73" s="604"/>
      <c r="L73" s="604"/>
      <c r="M73" s="604"/>
    </row>
    <row r="74" spans="1:13" ht="100.5" customHeight="1">
      <c r="A74" s="615" t="s">
        <v>449</v>
      </c>
      <c r="B74" s="616"/>
      <c r="C74" s="616"/>
      <c r="D74" s="616"/>
      <c r="E74" s="616"/>
      <c r="F74" s="616"/>
      <c r="G74" s="616"/>
      <c r="H74" s="616"/>
      <c r="I74" s="616"/>
      <c r="J74" s="616"/>
      <c r="K74" s="616"/>
      <c r="L74" s="616"/>
      <c r="M74" s="617"/>
    </row>
    <row r="75" ht="15.75">
      <c r="A75" s="165"/>
    </row>
    <row r="76" spans="1:4" ht="19.5" customHeight="1">
      <c r="A76" s="169" t="s">
        <v>308</v>
      </c>
      <c r="B76" s="169"/>
      <c r="C76" s="169"/>
      <c r="D76" s="169"/>
    </row>
    <row r="77" spans="1:13" ht="48" customHeight="1">
      <c r="A77" s="618" t="s">
        <v>450</v>
      </c>
      <c r="B77" s="618"/>
      <c r="C77" s="618"/>
      <c r="D77" s="618"/>
      <c r="E77" s="618"/>
      <c r="F77" s="618"/>
      <c r="G77" s="618"/>
      <c r="H77" s="618"/>
      <c r="I77" s="618"/>
      <c r="J77" s="618"/>
      <c r="K77" s="618"/>
      <c r="L77" s="618"/>
      <c r="M77" s="618"/>
    </row>
    <row r="78" spans="1:4" ht="18" customHeight="1">
      <c r="A78" s="601" t="s">
        <v>310</v>
      </c>
      <c r="B78" s="601"/>
      <c r="C78" s="601"/>
      <c r="D78" s="601"/>
    </row>
    <row r="79" spans="1:4" ht="19.5" customHeight="1">
      <c r="A79" s="179" t="s">
        <v>311</v>
      </c>
      <c r="B79" s="179"/>
      <c r="C79" s="179"/>
      <c r="D79" s="179"/>
    </row>
    <row r="80" spans="1:5" ht="15.75">
      <c r="A80" s="591" t="s">
        <v>312</v>
      </c>
      <c r="B80" s="591"/>
      <c r="C80" s="591"/>
      <c r="D80" s="591"/>
      <c r="E80" s="591"/>
    </row>
    <row r="81" spans="1:13" ht="15.75">
      <c r="A81" s="591"/>
      <c r="B81" s="591"/>
      <c r="C81" s="591"/>
      <c r="D81" s="591"/>
      <c r="E81" s="591"/>
      <c r="G81" s="590"/>
      <c r="H81" s="590"/>
      <c r="J81" s="590" t="s">
        <v>639</v>
      </c>
      <c r="K81" s="590"/>
      <c r="L81" s="590"/>
      <c r="M81" s="590"/>
    </row>
    <row r="82" spans="1:13" ht="15.75" customHeight="1">
      <c r="A82" s="180"/>
      <c r="B82" s="180"/>
      <c r="C82" s="180"/>
      <c r="D82" s="180"/>
      <c r="E82" s="180"/>
      <c r="J82" s="589" t="s">
        <v>313</v>
      </c>
      <c r="K82" s="589"/>
      <c r="L82" s="589"/>
      <c r="M82" s="589"/>
    </row>
    <row r="83" spans="1:13" ht="43.5" customHeight="1">
      <c r="A83" s="591" t="s">
        <v>314</v>
      </c>
      <c r="B83" s="591"/>
      <c r="C83" s="591"/>
      <c r="D83" s="591"/>
      <c r="E83" s="591"/>
      <c r="G83" s="590"/>
      <c r="H83" s="590"/>
      <c r="J83" s="590" t="s">
        <v>643</v>
      </c>
      <c r="K83" s="590"/>
      <c r="L83" s="590"/>
      <c r="M83" s="590"/>
    </row>
    <row r="84" spans="1:13" ht="15.75" customHeight="1">
      <c r="A84" s="591"/>
      <c r="B84" s="591"/>
      <c r="C84" s="591"/>
      <c r="D84" s="591"/>
      <c r="E84" s="591"/>
      <c r="J84" s="589" t="s">
        <v>313</v>
      </c>
      <c r="K84" s="589"/>
      <c r="L84" s="589"/>
      <c r="M84" s="589"/>
    </row>
  </sheetData>
  <sheetProtection/>
  <mergeCells count="66">
    <mergeCell ref="J83:M83"/>
    <mergeCell ref="J84:M84"/>
    <mergeCell ref="B44:D44"/>
    <mergeCell ref="B45:D45"/>
    <mergeCell ref="A80:E81"/>
    <mergeCell ref="A83:E84"/>
    <mergeCell ref="G81:H81"/>
    <mergeCell ref="G83:H83"/>
    <mergeCell ref="A72:M72"/>
    <mergeCell ref="A73:M73"/>
    <mergeCell ref="J82:M82"/>
    <mergeCell ref="J81:M81"/>
    <mergeCell ref="A78:D78"/>
    <mergeCell ref="K49:M49"/>
    <mergeCell ref="A55:M55"/>
    <mergeCell ref="A61:M61"/>
    <mergeCell ref="A68:M68"/>
    <mergeCell ref="B49:B50"/>
    <mergeCell ref="C49:C50"/>
    <mergeCell ref="D49:D50"/>
    <mergeCell ref="A39:M39"/>
    <mergeCell ref="B42:D43"/>
    <mergeCell ref="K42:M42"/>
    <mergeCell ref="A37:M37"/>
    <mergeCell ref="A42:A43"/>
    <mergeCell ref="E42:G42"/>
    <mergeCell ref="H42:J42"/>
    <mergeCell ref="B32:D32"/>
    <mergeCell ref="B34:D34"/>
    <mergeCell ref="B35:D35"/>
    <mergeCell ref="A36:M36"/>
    <mergeCell ref="B33:D33"/>
    <mergeCell ref="A7:A8"/>
    <mergeCell ref="A9:A10"/>
    <mergeCell ref="B17:M17"/>
    <mergeCell ref="A13:M13"/>
    <mergeCell ref="E11:M11"/>
    <mergeCell ref="E12:M12"/>
    <mergeCell ref="B15:M15"/>
    <mergeCell ref="B16:M16"/>
    <mergeCell ref="A30:A31"/>
    <mergeCell ref="E30:G30"/>
    <mergeCell ref="H30:J30"/>
    <mergeCell ref="X30:Z30"/>
    <mergeCell ref="K30:M30"/>
    <mergeCell ref="B30:D31"/>
    <mergeCell ref="B23:M23"/>
    <mergeCell ref="B24:M24"/>
    <mergeCell ref="B25:M25"/>
    <mergeCell ref="A20:M20"/>
    <mergeCell ref="J1:M4"/>
    <mergeCell ref="A11:A12"/>
    <mergeCell ref="R30:T30"/>
    <mergeCell ref="U30:W30"/>
    <mergeCell ref="A5:M5"/>
    <mergeCell ref="A6:M6"/>
    <mergeCell ref="E7:M7"/>
    <mergeCell ref="E8:M8"/>
    <mergeCell ref="E9:M9"/>
    <mergeCell ref="E10:M10"/>
    <mergeCell ref="A62:M62"/>
    <mergeCell ref="A74:M74"/>
    <mergeCell ref="A77:M77"/>
    <mergeCell ref="E49:G49"/>
    <mergeCell ref="H49:J49"/>
    <mergeCell ref="A49:A50"/>
  </mergeCells>
  <printOptions/>
  <pageMargins left="0.16" right="0.16" top="0.35" bottom="0.3" header="0.31496062992125984" footer="0.31496062992125984"/>
  <pageSetup horizontalDpi="600" verticalDpi="600" orientation="portrait" paperSize="9" scale="63" r:id="rId1"/>
  <rowBreaks count="1" manualBreakCount="1">
    <brk id="57" max="12" man="1"/>
  </rowBreaks>
</worksheet>
</file>

<file path=xl/worksheets/sheet11.xml><?xml version="1.0" encoding="utf-8"?>
<worksheet xmlns="http://schemas.openxmlformats.org/spreadsheetml/2006/main" xmlns:r="http://schemas.openxmlformats.org/officeDocument/2006/relationships">
  <sheetPr>
    <pageSetUpPr fitToPage="1"/>
  </sheetPr>
  <dimension ref="A1:Z80"/>
  <sheetViews>
    <sheetView view="pageBreakPreview" zoomScaleSheetLayoutView="100" zoomScalePageLayoutView="0" workbookViewId="0" topLeftCell="A8">
      <selection activeCell="J81" sqref="J81:M81"/>
    </sheetView>
  </sheetViews>
  <sheetFormatPr defaultColWidth="9.00390625" defaultRowHeight="12.75"/>
  <cols>
    <col min="1" max="1" width="4.375" style="181" customWidth="1"/>
    <col min="2" max="2" width="13.75390625" style="181" customWidth="1"/>
    <col min="3" max="3" width="9.125" style="181" customWidth="1"/>
    <col min="4" max="4" width="11.625" style="181" customWidth="1"/>
    <col min="5" max="13" width="13.00390625" style="181" customWidth="1"/>
    <col min="14" max="16384" width="9.125" style="181" customWidth="1"/>
  </cols>
  <sheetData>
    <row r="1" spans="10:13" ht="15.75" customHeight="1">
      <c r="J1" s="571" t="s">
        <v>644</v>
      </c>
      <c r="K1" s="571"/>
      <c r="L1" s="571"/>
      <c r="M1" s="571"/>
    </row>
    <row r="2" spans="10:13" ht="15.75">
      <c r="J2" s="571"/>
      <c r="K2" s="571"/>
      <c r="L2" s="571"/>
      <c r="M2" s="571"/>
    </row>
    <row r="3" spans="10:13" ht="15.75">
      <c r="J3" s="571"/>
      <c r="K3" s="571"/>
      <c r="L3" s="571"/>
      <c r="M3" s="571"/>
    </row>
    <row r="4" spans="10:13" ht="15.75">
      <c r="J4" s="571"/>
      <c r="K4" s="571"/>
      <c r="L4" s="571"/>
      <c r="M4" s="571"/>
    </row>
    <row r="5" spans="1:13" ht="15.75">
      <c r="A5" s="572" t="s">
        <v>215</v>
      </c>
      <c r="B5" s="572"/>
      <c r="C5" s="572"/>
      <c r="D5" s="572"/>
      <c r="E5" s="572"/>
      <c r="F5" s="572"/>
      <c r="G5" s="572"/>
      <c r="H5" s="572"/>
      <c r="I5" s="572"/>
      <c r="J5" s="572"/>
      <c r="K5" s="572"/>
      <c r="L5" s="572"/>
      <c r="M5" s="572"/>
    </row>
    <row r="6" spans="1:13" ht="15.75">
      <c r="A6" s="572" t="s">
        <v>182</v>
      </c>
      <c r="B6" s="572"/>
      <c r="C6" s="572"/>
      <c r="D6" s="572"/>
      <c r="E6" s="572"/>
      <c r="F6" s="572"/>
      <c r="G6" s="572"/>
      <c r="H6" s="572"/>
      <c r="I6" s="572"/>
      <c r="J6" s="572"/>
      <c r="K6" s="572"/>
      <c r="L6" s="572"/>
      <c r="M6" s="572"/>
    </row>
    <row r="7" spans="1:13" ht="15.75">
      <c r="A7" s="584" t="s">
        <v>551</v>
      </c>
      <c r="B7" s="182" t="s">
        <v>552</v>
      </c>
      <c r="C7" s="183"/>
      <c r="E7" s="585" t="s">
        <v>553</v>
      </c>
      <c r="F7" s="585"/>
      <c r="G7" s="585"/>
      <c r="H7" s="585"/>
      <c r="I7" s="585"/>
      <c r="J7" s="585"/>
      <c r="K7" s="585"/>
      <c r="L7" s="585"/>
      <c r="M7" s="585"/>
    </row>
    <row r="8" spans="1:13" ht="15" customHeight="1">
      <c r="A8" s="584"/>
      <c r="B8" s="184" t="s">
        <v>646</v>
      </c>
      <c r="C8" s="183"/>
      <c r="E8" s="586" t="s">
        <v>555</v>
      </c>
      <c r="F8" s="586"/>
      <c r="G8" s="586"/>
      <c r="H8" s="586"/>
      <c r="I8" s="586"/>
      <c r="J8" s="586"/>
      <c r="K8" s="586"/>
      <c r="L8" s="586"/>
      <c r="M8" s="586"/>
    </row>
    <row r="9" spans="1:13" ht="15.75">
      <c r="A9" s="584" t="s">
        <v>556</v>
      </c>
      <c r="B9" s="182" t="s">
        <v>557</v>
      </c>
      <c r="C9" s="183"/>
      <c r="E9" s="585" t="s">
        <v>553</v>
      </c>
      <c r="F9" s="585"/>
      <c r="G9" s="585"/>
      <c r="H9" s="585"/>
      <c r="I9" s="585"/>
      <c r="J9" s="585"/>
      <c r="K9" s="585"/>
      <c r="L9" s="585"/>
      <c r="M9" s="585"/>
    </row>
    <row r="10" spans="1:13" ht="15" customHeight="1">
      <c r="A10" s="584"/>
      <c r="B10" s="184" t="s">
        <v>646</v>
      </c>
      <c r="C10" s="183"/>
      <c r="E10" s="573" t="s">
        <v>558</v>
      </c>
      <c r="F10" s="573"/>
      <c r="G10" s="573"/>
      <c r="H10" s="573"/>
      <c r="I10" s="573"/>
      <c r="J10" s="573"/>
      <c r="K10" s="573"/>
      <c r="L10" s="573"/>
      <c r="M10" s="573"/>
    </row>
    <row r="11" spans="1:13" ht="15.75">
      <c r="A11" s="584" t="s">
        <v>559</v>
      </c>
      <c r="B11" s="182" t="s">
        <v>451</v>
      </c>
      <c r="C11" s="182" t="s">
        <v>422</v>
      </c>
      <c r="E11" s="585" t="s">
        <v>452</v>
      </c>
      <c r="F11" s="585"/>
      <c r="G11" s="585"/>
      <c r="H11" s="585"/>
      <c r="I11" s="585"/>
      <c r="J11" s="585"/>
      <c r="K11" s="585"/>
      <c r="L11" s="585"/>
      <c r="M11" s="585"/>
    </row>
    <row r="12" spans="1:13" ht="25.5" customHeight="1">
      <c r="A12" s="584"/>
      <c r="B12" s="185" t="s">
        <v>650</v>
      </c>
      <c r="C12" s="185" t="s">
        <v>563</v>
      </c>
      <c r="E12" s="586" t="s">
        <v>564</v>
      </c>
      <c r="F12" s="586"/>
      <c r="G12" s="586"/>
      <c r="H12" s="586"/>
      <c r="I12" s="586"/>
      <c r="J12" s="586"/>
      <c r="K12" s="586"/>
      <c r="L12" s="586"/>
      <c r="M12" s="586"/>
    </row>
    <row r="13" spans="1:13" ht="19.5" customHeight="1">
      <c r="A13" s="597" t="s">
        <v>651</v>
      </c>
      <c r="B13" s="597"/>
      <c r="C13" s="597"/>
      <c r="D13" s="597"/>
      <c r="E13" s="597"/>
      <c r="F13" s="597"/>
      <c r="G13" s="597"/>
      <c r="H13" s="597"/>
      <c r="I13" s="597"/>
      <c r="J13" s="597"/>
      <c r="K13" s="597"/>
      <c r="L13" s="597"/>
      <c r="M13" s="597"/>
    </row>
    <row r="14" ht="15.75">
      <c r="A14" s="186"/>
    </row>
    <row r="15" spans="1:13" ht="31.5">
      <c r="A15" s="187" t="s">
        <v>576</v>
      </c>
      <c r="B15" s="593" t="s">
        <v>652</v>
      </c>
      <c r="C15" s="593"/>
      <c r="D15" s="593"/>
      <c r="E15" s="593"/>
      <c r="F15" s="593"/>
      <c r="G15" s="593"/>
      <c r="H15" s="593"/>
      <c r="I15" s="593"/>
      <c r="J15" s="593"/>
      <c r="K15" s="593"/>
      <c r="L15" s="593"/>
      <c r="M15" s="593"/>
    </row>
    <row r="16" spans="1:13" ht="15.75">
      <c r="A16" s="187">
        <v>1</v>
      </c>
      <c r="B16" s="577" t="s">
        <v>653</v>
      </c>
      <c r="C16" s="578"/>
      <c r="D16" s="578"/>
      <c r="E16" s="578"/>
      <c r="F16" s="578"/>
      <c r="G16" s="578"/>
      <c r="H16" s="578"/>
      <c r="I16" s="578"/>
      <c r="J16" s="578"/>
      <c r="K16" s="578"/>
      <c r="L16" s="578"/>
      <c r="M16" s="579"/>
    </row>
    <row r="17" spans="1:13" ht="15.75">
      <c r="A17" s="187"/>
      <c r="B17" s="593"/>
      <c r="C17" s="593"/>
      <c r="D17" s="593"/>
      <c r="E17" s="593"/>
      <c r="F17" s="593"/>
      <c r="G17" s="593"/>
      <c r="H17" s="593"/>
      <c r="I17" s="593"/>
      <c r="J17" s="593"/>
      <c r="K17" s="593"/>
      <c r="L17" s="593"/>
      <c r="M17" s="593"/>
    </row>
    <row r="18" ht="15.75">
      <c r="A18" s="186"/>
    </row>
    <row r="19" ht="15.75">
      <c r="A19" s="188" t="s">
        <v>654</v>
      </c>
    </row>
    <row r="20" spans="1:13" ht="15.75">
      <c r="A20" s="596" t="s">
        <v>453</v>
      </c>
      <c r="B20" s="596"/>
      <c r="C20" s="596"/>
      <c r="D20" s="596"/>
      <c r="E20" s="596"/>
      <c r="F20" s="596"/>
      <c r="G20" s="596"/>
      <c r="H20" s="596"/>
      <c r="I20" s="596"/>
      <c r="J20" s="596"/>
      <c r="K20" s="596"/>
      <c r="L20" s="596"/>
      <c r="M20" s="596"/>
    </row>
    <row r="21" ht="15.75">
      <c r="A21" s="188" t="s">
        <v>656</v>
      </c>
    </row>
    <row r="22" ht="15.75">
      <c r="A22" s="186"/>
    </row>
    <row r="23" spans="1:13" ht="32.25" customHeight="1">
      <c r="A23" s="187" t="s">
        <v>576</v>
      </c>
      <c r="B23" s="593" t="s">
        <v>657</v>
      </c>
      <c r="C23" s="593"/>
      <c r="D23" s="593"/>
      <c r="E23" s="593"/>
      <c r="F23" s="593"/>
      <c r="G23" s="593"/>
      <c r="H23" s="593"/>
      <c r="I23" s="593"/>
      <c r="J23" s="593"/>
      <c r="K23" s="593"/>
      <c r="L23" s="593"/>
      <c r="M23" s="593"/>
    </row>
    <row r="24" spans="1:13" ht="15.75">
      <c r="A24" s="187">
        <v>1</v>
      </c>
      <c r="B24" s="577" t="s">
        <v>454</v>
      </c>
      <c r="C24" s="578"/>
      <c r="D24" s="578"/>
      <c r="E24" s="578"/>
      <c r="F24" s="578"/>
      <c r="G24" s="578"/>
      <c r="H24" s="578"/>
      <c r="I24" s="578"/>
      <c r="J24" s="578"/>
      <c r="K24" s="578"/>
      <c r="L24" s="578"/>
      <c r="M24" s="579"/>
    </row>
    <row r="25" spans="1:13" ht="15.75">
      <c r="A25" s="187"/>
      <c r="B25" s="593"/>
      <c r="C25" s="593"/>
      <c r="D25" s="593"/>
      <c r="E25" s="593"/>
      <c r="F25" s="593"/>
      <c r="G25" s="593"/>
      <c r="H25" s="593"/>
      <c r="I25" s="593"/>
      <c r="J25" s="593"/>
      <c r="K25" s="593"/>
      <c r="L25" s="593"/>
      <c r="M25" s="593"/>
    </row>
    <row r="26" ht="15.75">
      <c r="A26" s="186"/>
    </row>
    <row r="27" ht="15.75">
      <c r="A27" s="188" t="s">
        <v>658</v>
      </c>
    </row>
    <row r="28" ht="15.75">
      <c r="B28" s="183" t="s">
        <v>659</v>
      </c>
    </row>
    <row r="29" ht="15.75">
      <c r="A29" s="186"/>
    </row>
    <row r="30" spans="1:26" ht="30" customHeight="1">
      <c r="A30" s="593" t="s">
        <v>576</v>
      </c>
      <c r="B30" s="593" t="s">
        <v>660</v>
      </c>
      <c r="C30" s="593"/>
      <c r="D30" s="593"/>
      <c r="E30" s="593" t="s">
        <v>568</v>
      </c>
      <c r="F30" s="593"/>
      <c r="G30" s="593"/>
      <c r="H30" s="593" t="s">
        <v>661</v>
      </c>
      <c r="I30" s="593"/>
      <c r="J30" s="593"/>
      <c r="K30" s="593" t="s">
        <v>570</v>
      </c>
      <c r="L30" s="593"/>
      <c r="M30" s="593"/>
      <c r="R30" s="570"/>
      <c r="S30" s="570"/>
      <c r="T30" s="570"/>
      <c r="U30" s="570"/>
      <c r="V30" s="570"/>
      <c r="W30" s="570"/>
      <c r="X30" s="570"/>
      <c r="Y30" s="570"/>
      <c r="Z30" s="570"/>
    </row>
    <row r="31" spans="1:26" ht="33" customHeight="1">
      <c r="A31" s="593"/>
      <c r="B31" s="593"/>
      <c r="C31" s="593"/>
      <c r="D31" s="593"/>
      <c r="E31" s="187" t="s">
        <v>571</v>
      </c>
      <c r="F31" s="187" t="s">
        <v>572</v>
      </c>
      <c r="G31" s="187" t="s">
        <v>573</v>
      </c>
      <c r="H31" s="187" t="s">
        <v>571</v>
      </c>
      <c r="I31" s="187" t="s">
        <v>572</v>
      </c>
      <c r="J31" s="187" t="s">
        <v>573</v>
      </c>
      <c r="K31" s="187" t="s">
        <v>571</v>
      </c>
      <c r="L31" s="187" t="s">
        <v>572</v>
      </c>
      <c r="M31" s="187" t="s">
        <v>573</v>
      </c>
      <c r="R31" s="189"/>
      <c r="S31" s="189"/>
      <c r="T31" s="189"/>
      <c r="U31" s="189"/>
      <c r="V31" s="189"/>
      <c r="W31" s="189"/>
      <c r="X31" s="189"/>
      <c r="Y31" s="189"/>
      <c r="Z31" s="189"/>
    </row>
    <row r="32" spans="1:26" ht="15.75">
      <c r="A32" s="187">
        <v>1</v>
      </c>
      <c r="B32" s="593">
        <v>2</v>
      </c>
      <c r="C32" s="593"/>
      <c r="D32" s="593"/>
      <c r="E32" s="187">
        <v>3</v>
      </c>
      <c r="F32" s="187">
        <v>4</v>
      </c>
      <c r="G32" s="187">
        <v>5</v>
      </c>
      <c r="H32" s="187">
        <v>6</v>
      </c>
      <c r="I32" s="187">
        <v>7</v>
      </c>
      <c r="J32" s="187">
        <v>8</v>
      </c>
      <c r="K32" s="187">
        <v>9</v>
      </c>
      <c r="L32" s="187">
        <v>10</v>
      </c>
      <c r="M32" s="187">
        <v>11</v>
      </c>
      <c r="R32" s="189"/>
      <c r="S32" s="189"/>
      <c r="T32" s="189"/>
      <c r="U32" s="189"/>
      <c r="V32" s="189"/>
      <c r="W32" s="189"/>
      <c r="X32" s="189"/>
      <c r="Y32" s="189"/>
      <c r="Z32" s="189"/>
    </row>
    <row r="33" spans="1:26" ht="31.5" customHeight="1">
      <c r="A33" s="187"/>
      <c r="B33" s="581" t="s">
        <v>454</v>
      </c>
      <c r="C33" s="582"/>
      <c r="D33" s="583"/>
      <c r="E33" s="187">
        <v>137256</v>
      </c>
      <c r="F33" s="187"/>
      <c r="G33" s="187">
        <f>E33+F33</f>
        <v>137256</v>
      </c>
      <c r="H33" s="187">
        <v>109064</v>
      </c>
      <c r="I33" s="187"/>
      <c r="J33" s="187">
        <f>H33+I33</f>
        <v>109064</v>
      </c>
      <c r="K33" s="187">
        <f>H33-E33</f>
        <v>-28192</v>
      </c>
      <c r="L33" s="187"/>
      <c r="M33" s="187">
        <f>J33-G33</f>
        <v>-28192</v>
      </c>
      <c r="R33" s="189"/>
      <c r="S33" s="189"/>
      <c r="T33" s="189"/>
      <c r="U33" s="189"/>
      <c r="V33" s="189"/>
      <c r="W33" s="189"/>
      <c r="X33" s="189"/>
      <c r="Y33" s="189"/>
      <c r="Z33" s="189"/>
    </row>
    <row r="34" spans="1:26" ht="15.75">
      <c r="A34" s="187"/>
      <c r="B34" s="593" t="s">
        <v>592</v>
      </c>
      <c r="C34" s="593"/>
      <c r="D34" s="593"/>
      <c r="E34" s="187">
        <f>E33</f>
        <v>137256</v>
      </c>
      <c r="F34" s="187">
        <f aca="true" t="shared" si="0" ref="F34:M34">F33</f>
        <v>0</v>
      </c>
      <c r="G34" s="187">
        <f t="shared" si="0"/>
        <v>137256</v>
      </c>
      <c r="H34" s="187">
        <f t="shared" si="0"/>
        <v>109064</v>
      </c>
      <c r="I34" s="187">
        <f t="shared" si="0"/>
        <v>0</v>
      </c>
      <c r="J34" s="187">
        <f t="shared" si="0"/>
        <v>109064</v>
      </c>
      <c r="K34" s="187">
        <f t="shared" si="0"/>
        <v>-28192</v>
      </c>
      <c r="L34" s="187">
        <f t="shared" si="0"/>
        <v>0</v>
      </c>
      <c r="M34" s="187">
        <f t="shared" si="0"/>
        <v>-28192</v>
      </c>
      <c r="R34" s="189"/>
      <c r="S34" s="189"/>
      <c r="T34" s="189"/>
      <c r="U34" s="189"/>
      <c r="V34" s="189"/>
      <c r="W34" s="189"/>
      <c r="X34" s="189"/>
      <c r="Y34" s="189"/>
      <c r="Z34" s="189"/>
    </row>
    <row r="35" spans="1:26" ht="15.75">
      <c r="A35" s="187"/>
      <c r="B35" s="593"/>
      <c r="C35" s="593"/>
      <c r="D35" s="593"/>
      <c r="E35" s="187"/>
      <c r="F35" s="187"/>
      <c r="G35" s="187"/>
      <c r="H35" s="187"/>
      <c r="I35" s="187"/>
      <c r="J35" s="187"/>
      <c r="K35" s="187"/>
      <c r="L35" s="187"/>
      <c r="M35" s="187"/>
      <c r="R35" s="189"/>
      <c r="S35" s="189"/>
      <c r="T35" s="189"/>
      <c r="U35" s="189"/>
      <c r="V35" s="189"/>
      <c r="W35" s="189"/>
      <c r="X35" s="189"/>
      <c r="Y35" s="189"/>
      <c r="Z35" s="189"/>
    </row>
    <row r="36" spans="1:13" ht="32.25" customHeight="1">
      <c r="A36" s="580" t="s">
        <v>342</v>
      </c>
      <c r="B36" s="580"/>
      <c r="C36" s="580"/>
      <c r="D36" s="580"/>
      <c r="E36" s="580"/>
      <c r="F36" s="580"/>
      <c r="G36" s="580"/>
      <c r="H36" s="580"/>
      <c r="I36" s="580"/>
      <c r="J36" s="580"/>
      <c r="K36" s="580"/>
      <c r="L36" s="580"/>
      <c r="M36" s="580"/>
    </row>
    <row r="37" spans="1:13" ht="17.25" customHeight="1">
      <c r="A37" s="577" t="s">
        <v>390</v>
      </c>
      <c r="B37" s="578"/>
      <c r="C37" s="578"/>
      <c r="D37" s="578"/>
      <c r="E37" s="578"/>
      <c r="F37" s="578"/>
      <c r="G37" s="578"/>
      <c r="H37" s="578"/>
      <c r="I37" s="578"/>
      <c r="J37" s="578"/>
      <c r="K37" s="578"/>
      <c r="L37" s="578"/>
      <c r="M37" s="579"/>
    </row>
    <row r="38" ht="15.75">
      <c r="A38" s="186"/>
    </row>
    <row r="39" spans="1:13" ht="33" customHeight="1">
      <c r="A39" s="596" t="s">
        <v>668</v>
      </c>
      <c r="B39" s="596"/>
      <c r="C39" s="596"/>
      <c r="D39" s="596"/>
      <c r="E39" s="596"/>
      <c r="F39" s="596"/>
      <c r="G39" s="596"/>
      <c r="H39" s="596"/>
      <c r="I39" s="596"/>
      <c r="J39" s="596"/>
      <c r="K39" s="596"/>
      <c r="L39" s="596"/>
      <c r="M39" s="596"/>
    </row>
    <row r="40" ht="15.75">
      <c r="B40" s="183" t="s">
        <v>659</v>
      </c>
    </row>
    <row r="41" ht="15.75">
      <c r="A41" s="186"/>
    </row>
    <row r="42" spans="1:13" ht="31.5" customHeight="1">
      <c r="A42" s="593" t="s">
        <v>669</v>
      </c>
      <c r="B42" s="593" t="s">
        <v>670</v>
      </c>
      <c r="C42" s="593"/>
      <c r="D42" s="593"/>
      <c r="E42" s="593" t="s">
        <v>568</v>
      </c>
      <c r="F42" s="593"/>
      <c r="G42" s="593"/>
      <c r="H42" s="593" t="s">
        <v>661</v>
      </c>
      <c r="I42" s="593"/>
      <c r="J42" s="593"/>
      <c r="K42" s="593" t="s">
        <v>570</v>
      </c>
      <c r="L42" s="593"/>
      <c r="M42" s="593"/>
    </row>
    <row r="43" spans="1:13" ht="33.75" customHeight="1">
      <c r="A43" s="593"/>
      <c r="B43" s="593"/>
      <c r="C43" s="593"/>
      <c r="D43" s="593"/>
      <c r="E43" s="187" t="s">
        <v>571</v>
      </c>
      <c r="F43" s="187" t="s">
        <v>572</v>
      </c>
      <c r="G43" s="187" t="s">
        <v>573</v>
      </c>
      <c r="H43" s="187" t="s">
        <v>571</v>
      </c>
      <c r="I43" s="187" t="s">
        <v>572</v>
      </c>
      <c r="J43" s="187" t="s">
        <v>573</v>
      </c>
      <c r="K43" s="187" t="s">
        <v>571</v>
      </c>
      <c r="L43" s="187" t="s">
        <v>572</v>
      </c>
      <c r="M43" s="187" t="s">
        <v>573</v>
      </c>
    </row>
    <row r="44" spans="1:13" ht="15.75">
      <c r="A44" s="187">
        <v>1</v>
      </c>
      <c r="B44" s="593">
        <v>2</v>
      </c>
      <c r="C44" s="593"/>
      <c r="D44" s="593"/>
      <c r="E44" s="187">
        <v>3</v>
      </c>
      <c r="F44" s="187">
        <v>4</v>
      </c>
      <c r="G44" s="187">
        <v>5</v>
      </c>
      <c r="H44" s="187">
        <v>6</v>
      </c>
      <c r="I44" s="187">
        <v>7</v>
      </c>
      <c r="J44" s="187">
        <v>8</v>
      </c>
      <c r="K44" s="187">
        <v>9</v>
      </c>
      <c r="L44" s="187">
        <v>10</v>
      </c>
      <c r="M44" s="187">
        <v>11</v>
      </c>
    </row>
    <row r="45" spans="1:13" ht="15.75">
      <c r="A45" s="187"/>
      <c r="B45" s="593"/>
      <c r="C45" s="593"/>
      <c r="D45" s="593"/>
      <c r="E45" s="187"/>
      <c r="F45" s="187"/>
      <c r="G45" s="187"/>
      <c r="H45" s="187"/>
      <c r="I45" s="187"/>
      <c r="J45" s="187"/>
      <c r="K45" s="187"/>
      <c r="L45" s="187"/>
      <c r="M45" s="187"/>
    </row>
    <row r="46" ht="15.75">
      <c r="A46" s="186"/>
    </row>
    <row r="47" ht="15.75">
      <c r="A47" s="188" t="s">
        <v>672</v>
      </c>
    </row>
    <row r="48" ht="15.75">
      <c r="A48" s="186"/>
    </row>
    <row r="49" spans="1:13" ht="29.25" customHeight="1">
      <c r="A49" s="593" t="s">
        <v>669</v>
      </c>
      <c r="B49" s="593" t="s">
        <v>602</v>
      </c>
      <c r="C49" s="593" t="s">
        <v>603</v>
      </c>
      <c r="D49" s="593" t="s">
        <v>604</v>
      </c>
      <c r="E49" s="593" t="s">
        <v>568</v>
      </c>
      <c r="F49" s="593"/>
      <c r="G49" s="593"/>
      <c r="H49" s="593" t="s">
        <v>673</v>
      </c>
      <c r="I49" s="593"/>
      <c r="J49" s="593"/>
      <c r="K49" s="593" t="s">
        <v>570</v>
      </c>
      <c r="L49" s="593"/>
      <c r="M49" s="593"/>
    </row>
    <row r="50" spans="1:13" ht="30" customHeight="1">
      <c r="A50" s="593"/>
      <c r="B50" s="593"/>
      <c r="C50" s="593"/>
      <c r="D50" s="593"/>
      <c r="E50" s="187" t="s">
        <v>571</v>
      </c>
      <c r="F50" s="187" t="s">
        <v>572</v>
      </c>
      <c r="G50" s="187" t="s">
        <v>573</v>
      </c>
      <c r="H50" s="187" t="s">
        <v>571</v>
      </c>
      <c r="I50" s="187" t="s">
        <v>572</v>
      </c>
      <c r="J50" s="187" t="s">
        <v>573</v>
      </c>
      <c r="K50" s="187" t="s">
        <v>571</v>
      </c>
      <c r="L50" s="187" t="s">
        <v>572</v>
      </c>
      <c r="M50" s="187" t="s">
        <v>573</v>
      </c>
    </row>
    <row r="51" spans="1:13" ht="15.75">
      <c r="A51" s="187">
        <v>1</v>
      </c>
      <c r="B51" s="187">
        <v>2</v>
      </c>
      <c r="C51" s="187">
        <v>3</v>
      </c>
      <c r="D51" s="187">
        <v>4</v>
      </c>
      <c r="E51" s="187">
        <v>5</v>
      </c>
      <c r="F51" s="187">
        <v>6</v>
      </c>
      <c r="G51" s="187">
        <v>7</v>
      </c>
      <c r="H51" s="187">
        <v>8</v>
      </c>
      <c r="I51" s="187">
        <v>9</v>
      </c>
      <c r="J51" s="187">
        <v>10</v>
      </c>
      <c r="K51" s="187">
        <v>11</v>
      </c>
      <c r="L51" s="187">
        <v>12</v>
      </c>
      <c r="M51" s="187">
        <v>13</v>
      </c>
    </row>
    <row r="52" spans="1:13" ht="15.75">
      <c r="A52" s="187">
        <v>1</v>
      </c>
      <c r="B52" s="187" t="s">
        <v>607</v>
      </c>
      <c r="C52" s="187"/>
      <c r="D52" s="187"/>
      <c r="E52" s="187"/>
      <c r="F52" s="187"/>
      <c r="G52" s="187"/>
      <c r="H52" s="187"/>
      <c r="I52" s="187"/>
      <c r="J52" s="187"/>
      <c r="K52" s="187"/>
      <c r="L52" s="187"/>
      <c r="M52" s="187"/>
    </row>
    <row r="53" spans="1:13" ht="15.75">
      <c r="A53" s="187"/>
      <c r="B53" s="187"/>
      <c r="C53" s="187"/>
      <c r="D53" s="187"/>
      <c r="E53" s="187"/>
      <c r="F53" s="187"/>
      <c r="G53" s="187"/>
      <c r="H53" s="187"/>
      <c r="I53" s="187"/>
      <c r="J53" s="187"/>
      <c r="K53" s="187"/>
      <c r="L53" s="187"/>
      <c r="M53" s="187"/>
    </row>
    <row r="54" spans="1:13" ht="15.75">
      <c r="A54" s="187"/>
      <c r="B54" s="187"/>
      <c r="C54" s="187"/>
      <c r="D54" s="187"/>
      <c r="E54" s="187"/>
      <c r="F54" s="187"/>
      <c r="G54" s="187"/>
      <c r="H54" s="187"/>
      <c r="I54" s="187"/>
      <c r="J54" s="187"/>
      <c r="K54" s="187"/>
      <c r="L54" s="187"/>
      <c r="M54" s="187"/>
    </row>
    <row r="55" spans="1:13" ht="15.75">
      <c r="A55" s="593" t="s">
        <v>305</v>
      </c>
      <c r="B55" s="593"/>
      <c r="C55" s="593"/>
      <c r="D55" s="593"/>
      <c r="E55" s="593"/>
      <c r="F55" s="593"/>
      <c r="G55" s="593"/>
      <c r="H55" s="593"/>
      <c r="I55" s="593"/>
      <c r="J55" s="593"/>
      <c r="K55" s="593"/>
      <c r="L55" s="593"/>
      <c r="M55" s="593"/>
    </row>
    <row r="56" spans="1:13" ht="15.75">
      <c r="A56" s="187">
        <v>2</v>
      </c>
      <c r="B56" s="187" t="s">
        <v>612</v>
      </c>
      <c r="C56" s="187"/>
      <c r="D56" s="187"/>
      <c r="E56" s="187"/>
      <c r="F56" s="187"/>
      <c r="G56" s="187"/>
      <c r="H56" s="187"/>
      <c r="I56" s="187"/>
      <c r="J56" s="187"/>
      <c r="K56" s="187"/>
      <c r="L56" s="187"/>
      <c r="M56" s="187"/>
    </row>
    <row r="57" spans="1:13" ht="207" customHeight="1">
      <c r="A57" s="187"/>
      <c r="B57" s="190" t="s">
        <v>455</v>
      </c>
      <c r="C57" s="191" t="s">
        <v>675</v>
      </c>
      <c r="D57" s="192" t="s">
        <v>427</v>
      </c>
      <c r="E57" s="193">
        <v>2</v>
      </c>
      <c r="F57" s="191"/>
      <c r="G57" s="191">
        <f>E57+F57</f>
        <v>2</v>
      </c>
      <c r="H57" s="191">
        <v>2</v>
      </c>
      <c r="I57" s="191"/>
      <c r="J57" s="191">
        <f>H57+I57</f>
        <v>2</v>
      </c>
      <c r="K57" s="191">
        <f>H57-E57</f>
        <v>0</v>
      </c>
      <c r="L57" s="191"/>
      <c r="M57" s="191">
        <f>J57-G57</f>
        <v>0</v>
      </c>
    </row>
    <row r="58" spans="1:13" ht="207" customHeight="1">
      <c r="A58" s="187"/>
      <c r="B58" s="194" t="s">
        <v>456</v>
      </c>
      <c r="C58" s="195" t="s">
        <v>675</v>
      </c>
      <c r="D58" s="194" t="s">
        <v>427</v>
      </c>
      <c r="E58" s="193">
        <v>11</v>
      </c>
      <c r="F58" s="191"/>
      <c r="G58" s="191">
        <f>E58+F58</f>
        <v>11</v>
      </c>
      <c r="H58" s="191">
        <v>9</v>
      </c>
      <c r="I58" s="191"/>
      <c r="J58" s="191">
        <f>H58+I58</f>
        <v>9</v>
      </c>
      <c r="K58" s="191">
        <f>H58-E58</f>
        <v>-2</v>
      </c>
      <c r="L58" s="191"/>
      <c r="M58" s="191">
        <f>J58-G58</f>
        <v>-2</v>
      </c>
    </row>
    <row r="59" spans="1:13" ht="15.75">
      <c r="A59" s="593" t="s">
        <v>305</v>
      </c>
      <c r="B59" s="593"/>
      <c r="C59" s="593"/>
      <c r="D59" s="593"/>
      <c r="E59" s="593"/>
      <c r="F59" s="593"/>
      <c r="G59" s="593"/>
      <c r="H59" s="593"/>
      <c r="I59" s="593"/>
      <c r="J59" s="593"/>
      <c r="K59" s="593"/>
      <c r="L59" s="593"/>
      <c r="M59" s="593"/>
    </row>
    <row r="60" spans="1:13" ht="15.75">
      <c r="A60" s="577" t="s">
        <v>457</v>
      </c>
      <c r="B60" s="578"/>
      <c r="C60" s="578"/>
      <c r="D60" s="578"/>
      <c r="E60" s="578"/>
      <c r="F60" s="578"/>
      <c r="G60" s="578"/>
      <c r="H60" s="578"/>
      <c r="I60" s="578"/>
      <c r="J60" s="578"/>
      <c r="K60" s="578"/>
      <c r="L60" s="578"/>
      <c r="M60" s="579"/>
    </row>
    <row r="61" spans="1:13" ht="15.75">
      <c r="A61" s="187">
        <v>3</v>
      </c>
      <c r="B61" s="187" t="s">
        <v>617</v>
      </c>
      <c r="C61" s="187"/>
      <c r="D61" s="187"/>
      <c r="E61" s="187"/>
      <c r="F61" s="187"/>
      <c r="G61" s="187"/>
      <c r="H61" s="187"/>
      <c r="I61" s="187"/>
      <c r="J61" s="187"/>
      <c r="K61" s="187"/>
      <c r="L61" s="187"/>
      <c r="M61" s="187"/>
    </row>
    <row r="62" spans="1:13" ht="171.75" customHeight="1">
      <c r="A62" s="187"/>
      <c r="B62" s="190" t="s">
        <v>458</v>
      </c>
      <c r="C62" s="191" t="s">
        <v>398</v>
      </c>
      <c r="D62" s="192" t="s">
        <v>459</v>
      </c>
      <c r="E62" s="191">
        <v>10320</v>
      </c>
      <c r="F62" s="191"/>
      <c r="G62" s="191">
        <f>E62+F62</f>
        <v>10320</v>
      </c>
      <c r="H62" s="191">
        <v>10320</v>
      </c>
      <c r="I62" s="191"/>
      <c r="J62" s="191">
        <f>H62+I62</f>
        <v>10320</v>
      </c>
      <c r="K62" s="191">
        <f>H62-E62</f>
        <v>0</v>
      </c>
      <c r="L62" s="191"/>
      <c r="M62" s="191">
        <f>J62-G62</f>
        <v>0</v>
      </c>
    </row>
    <row r="63" spans="1:13" ht="171.75" customHeight="1">
      <c r="A63" s="187"/>
      <c r="B63" s="192" t="s">
        <v>460</v>
      </c>
      <c r="C63" s="191" t="s">
        <v>398</v>
      </c>
      <c r="D63" s="192" t="s">
        <v>459</v>
      </c>
      <c r="E63" s="191">
        <v>860</v>
      </c>
      <c r="F63" s="191"/>
      <c r="G63" s="191">
        <f>E63+F63</f>
        <v>860</v>
      </c>
      <c r="H63" s="191">
        <v>860</v>
      </c>
      <c r="I63" s="191"/>
      <c r="J63" s="191">
        <f>H63+I63</f>
        <v>860</v>
      </c>
      <c r="K63" s="191">
        <f>H63-E63</f>
        <v>0</v>
      </c>
      <c r="L63" s="191"/>
      <c r="M63" s="191">
        <f>J63-G63</f>
        <v>0</v>
      </c>
    </row>
    <row r="64" spans="1:13" ht="15.75">
      <c r="A64" s="593" t="s">
        <v>305</v>
      </c>
      <c r="B64" s="593"/>
      <c r="C64" s="593"/>
      <c r="D64" s="593"/>
      <c r="E64" s="593"/>
      <c r="F64" s="593"/>
      <c r="G64" s="593"/>
      <c r="H64" s="593"/>
      <c r="I64" s="593"/>
      <c r="J64" s="593"/>
      <c r="K64" s="593"/>
      <c r="L64" s="593"/>
      <c r="M64" s="593"/>
    </row>
    <row r="65" spans="1:13" ht="15.75">
      <c r="A65" s="187">
        <v>4</v>
      </c>
      <c r="B65" s="187" t="s">
        <v>633</v>
      </c>
      <c r="C65" s="187"/>
      <c r="D65" s="187"/>
      <c r="E65" s="187"/>
      <c r="F65" s="187"/>
      <c r="G65" s="187"/>
      <c r="H65" s="187"/>
      <c r="I65" s="187"/>
      <c r="J65" s="187"/>
      <c r="K65" s="187"/>
      <c r="L65" s="187"/>
      <c r="M65" s="187"/>
    </row>
    <row r="66" spans="1:13" ht="15.75">
      <c r="A66" s="187"/>
      <c r="B66" s="187"/>
      <c r="C66" s="187"/>
      <c r="D66" s="187"/>
      <c r="E66" s="187"/>
      <c r="F66" s="187"/>
      <c r="G66" s="187"/>
      <c r="H66" s="187"/>
      <c r="I66" s="187"/>
      <c r="J66" s="187"/>
      <c r="K66" s="187"/>
      <c r="L66" s="187"/>
      <c r="M66" s="187"/>
    </row>
    <row r="67" spans="1:13" ht="15.75">
      <c r="A67" s="187"/>
      <c r="B67" s="187"/>
      <c r="C67" s="187"/>
      <c r="D67" s="187"/>
      <c r="E67" s="187"/>
      <c r="F67" s="187"/>
      <c r="G67" s="187"/>
      <c r="H67" s="187"/>
      <c r="I67" s="187"/>
      <c r="J67" s="187"/>
      <c r="K67" s="187"/>
      <c r="L67" s="187"/>
      <c r="M67" s="187"/>
    </row>
    <row r="68" spans="1:13" ht="15.75">
      <c r="A68" s="593" t="s">
        <v>305</v>
      </c>
      <c r="B68" s="593"/>
      <c r="C68" s="593"/>
      <c r="D68" s="593"/>
      <c r="E68" s="593"/>
      <c r="F68" s="593"/>
      <c r="G68" s="593"/>
      <c r="H68" s="593"/>
      <c r="I68" s="593"/>
      <c r="J68" s="593"/>
      <c r="K68" s="593"/>
      <c r="L68" s="593"/>
      <c r="M68" s="593"/>
    </row>
    <row r="69" spans="1:13" ht="15.75">
      <c r="A69" s="593" t="s">
        <v>306</v>
      </c>
      <c r="B69" s="593"/>
      <c r="C69" s="593"/>
      <c r="D69" s="593"/>
      <c r="E69" s="593"/>
      <c r="F69" s="593"/>
      <c r="G69" s="593"/>
      <c r="H69" s="593"/>
      <c r="I69" s="593"/>
      <c r="J69" s="593"/>
      <c r="K69" s="593"/>
      <c r="L69" s="593"/>
      <c r="M69" s="593"/>
    </row>
    <row r="70" spans="1:13" ht="78" customHeight="1">
      <c r="A70" s="577" t="s">
        <v>461</v>
      </c>
      <c r="B70" s="578"/>
      <c r="C70" s="578"/>
      <c r="D70" s="578"/>
      <c r="E70" s="578"/>
      <c r="F70" s="578"/>
      <c r="G70" s="578"/>
      <c r="H70" s="578"/>
      <c r="I70" s="578"/>
      <c r="J70" s="578"/>
      <c r="K70" s="578"/>
      <c r="L70" s="578"/>
      <c r="M70" s="579"/>
    </row>
    <row r="71" ht="15.75">
      <c r="A71" s="186"/>
    </row>
    <row r="72" spans="1:4" ht="19.5" customHeight="1">
      <c r="A72" s="188" t="s">
        <v>308</v>
      </c>
      <c r="B72" s="188"/>
      <c r="C72" s="188"/>
      <c r="D72" s="188"/>
    </row>
    <row r="73" spans="1:13" ht="49.5" customHeight="1">
      <c r="A73" s="596" t="s">
        <v>462</v>
      </c>
      <c r="B73" s="596"/>
      <c r="C73" s="596"/>
      <c r="D73" s="596"/>
      <c r="E73" s="596"/>
      <c r="F73" s="596"/>
      <c r="G73" s="596"/>
      <c r="H73" s="596"/>
      <c r="I73" s="596"/>
      <c r="J73" s="596"/>
      <c r="K73" s="596"/>
      <c r="L73" s="596"/>
      <c r="M73" s="596"/>
    </row>
    <row r="74" spans="1:4" ht="19.5" customHeight="1">
      <c r="A74" s="597" t="s">
        <v>310</v>
      </c>
      <c r="B74" s="597"/>
      <c r="C74" s="597"/>
      <c r="D74" s="597"/>
    </row>
    <row r="75" spans="1:4" ht="19.5" customHeight="1">
      <c r="A75" s="196" t="s">
        <v>311</v>
      </c>
      <c r="B75" s="196"/>
      <c r="C75" s="196"/>
      <c r="D75" s="196"/>
    </row>
    <row r="76" spans="1:5" ht="15.75">
      <c r="A76" s="594" t="s">
        <v>312</v>
      </c>
      <c r="B76" s="594"/>
      <c r="C76" s="594"/>
      <c r="D76" s="594"/>
      <c r="E76" s="594"/>
    </row>
    <row r="77" spans="1:13" ht="15.75">
      <c r="A77" s="594"/>
      <c r="B77" s="594"/>
      <c r="C77" s="594"/>
      <c r="D77" s="594"/>
      <c r="E77" s="594"/>
      <c r="G77" s="595"/>
      <c r="H77" s="595"/>
      <c r="J77" s="595" t="s">
        <v>639</v>
      </c>
      <c r="K77" s="595"/>
      <c r="L77" s="595"/>
      <c r="M77" s="595"/>
    </row>
    <row r="78" spans="1:13" ht="15.75" customHeight="1">
      <c r="A78" s="197"/>
      <c r="B78" s="197"/>
      <c r="C78" s="197"/>
      <c r="D78" s="197"/>
      <c r="E78" s="197"/>
      <c r="J78" s="592" t="s">
        <v>313</v>
      </c>
      <c r="K78" s="592"/>
      <c r="L78" s="592"/>
      <c r="M78" s="592"/>
    </row>
    <row r="79" spans="1:13" ht="43.5" customHeight="1">
      <c r="A79" s="594" t="s">
        <v>314</v>
      </c>
      <c r="B79" s="594"/>
      <c r="C79" s="594"/>
      <c r="D79" s="594"/>
      <c r="E79" s="594"/>
      <c r="G79" s="595"/>
      <c r="H79" s="595"/>
      <c r="J79" s="595" t="s">
        <v>643</v>
      </c>
      <c r="K79" s="595"/>
      <c r="L79" s="595"/>
      <c r="M79" s="595"/>
    </row>
    <row r="80" spans="1:13" ht="15.75" customHeight="1">
      <c r="A80" s="594"/>
      <c r="B80" s="594"/>
      <c r="C80" s="594"/>
      <c r="D80" s="594"/>
      <c r="E80" s="594"/>
      <c r="J80" s="592" t="s">
        <v>313</v>
      </c>
      <c r="K80" s="592"/>
      <c r="L80" s="592"/>
      <c r="M80" s="592"/>
    </row>
  </sheetData>
  <sheetProtection/>
  <mergeCells count="66">
    <mergeCell ref="A73:M73"/>
    <mergeCell ref="A37:M37"/>
    <mergeCell ref="A60:M60"/>
    <mergeCell ref="A70:M70"/>
    <mergeCell ref="E49:G49"/>
    <mergeCell ref="H49:J49"/>
    <mergeCell ref="A42:A43"/>
    <mergeCell ref="E42:G42"/>
    <mergeCell ref="H42:J42"/>
    <mergeCell ref="A49:A50"/>
    <mergeCell ref="J1:M4"/>
    <mergeCell ref="A11:A12"/>
    <mergeCell ref="R30:T30"/>
    <mergeCell ref="U30:W30"/>
    <mergeCell ref="A5:M5"/>
    <mergeCell ref="A6:M6"/>
    <mergeCell ref="E7:M7"/>
    <mergeCell ref="E8:M8"/>
    <mergeCell ref="E9:M9"/>
    <mergeCell ref="E10:M10"/>
    <mergeCell ref="B23:M23"/>
    <mergeCell ref="B24:M24"/>
    <mergeCell ref="B25:M25"/>
    <mergeCell ref="A20:M20"/>
    <mergeCell ref="A30:A31"/>
    <mergeCell ref="E30:G30"/>
    <mergeCell ref="H30:J30"/>
    <mergeCell ref="X30:Z30"/>
    <mergeCell ref="K30:M30"/>
    <mergeCell ref="B30:D31"/>
    <mergeCell ref="A7:A8"/>
    <mergeCell ref="A9:A10"/>
    <mergeCell ref="B17:M17"/>
    <mergeCell ref="A13:M13"/>
    <mergeCell ref="E11:M11"/>
    <mergeCell ref="E12:M12"/>
    <mergeCell ref="B15:M15"/>
    <mergeCell ref="B16:M16"/>
    <mergeCell ref="A64:M64"/>
    <mergeCell ref="B32:D32"/>
    <mergeCell ref="B34:D34"/>
    <mergeCell ref="B35:D35"/>
    <mergeCell ref="A36:M36"/>
    <mergeCell ref="B33:D33"/>
    <mergeCell ref="C49:C50"/>
    <mergeCell ref="D49:D50"/>
    <mergeCell ref="J79:M79"/>
    <mergeCell ref="A39:M39"/>
    <mergeCell ref="B42:D43"/>
    <mergeCell ref="K42:M42"/>
    <mergeCell ref="J78:M78"/>
    <mergeCell ref="J77:M77"/>
    <mergeCell ref="A74:D74"/>
    <mergeCell ref="K49:M49"/>
    <mergeCell ref="A55:M55"/>
    <mergeCell ref="A59:M59"/>
    <mergeCell ref="J80:M80"/>
    <mergeCell ref="B44:D44"/>
    <mergeCell ref="B45:D45"/>
    <mergeCell ref="A76:E77"/>
    <mergeCell ref="A79:E80"/>
    <mergeCell ref="G77:H77"/>
    <mergeCell ref="G79:H79"/>
    <mergeCell ref="A68:M68"/>
    <mergeCell ref="A69:M69"/>
    <mergeCell ref="B49:B50"/>
  </mergeCells>
  <printOptions/>
  <pageMargins left="0.16" right="0.16" top="0.35" bottom="0.3" header="0.31496062992125984" footer="0.31496062992125984"/>
  <pageSetup fitToHeight="2" fitToWidth="1" horizontalDpi="600" verticalDpi="600" orientation="portrait" paperSize="9" scale="66" r:id="rId1"/>
  <rowBreaks count="2" manualBreakCount="2">
    <brk id="33" max="12" man="1"/>
    <brk id="57" max="12" man="1"/>
  </rowBreaks>
</worksheet>
</file>

<file path=xl/worksheets/sheet12.xml><?xml version="1.0" encoding="utf-8"?>
<worksheet xmlns="http://schemas.openxmlformats.org/spreadsheetml/2006/main" xmlns:r="http://schemas.openxmlformats.org/officeDocument/2006/relationships">
  <sheetPr>
    <pageSetUpPr fitToPage="1"/>
  </sheetPr>
  <dimension ref="A1:Z81"/>
  <sheetViews>
    <sheetView view="pageBreakPreview" zoomScaleSheetLayoutView="100" zoomScalePageLayoutView="0" workbookViewId="0" topLeftCell="A1">
      <selection activeCell="J81" sqref="J81:M81"/>
    </sheetView>
  </sheetViews>
  <sheetFormatPr defaultColWidth="9.00390625" defaultRowHeight="12.75"/>
  <cols>
    <col min="1" max="1" width="4.375" style="198" customWidth="1"/>
    <col min="2" max="2" width="13.625" style="198" customWidth="1"/>
    <col min="3" max="3" width="9.125" style="198" customWidth="1"/>
    <col min="4" max="4" width="13.125" style="198" customWidth="1"/>
    <col min="5" max="13" width="13.00390625" style="198" customWidth="1"/>
    <col min="14" max="16384" width="9.125" style="198" customWidth="1"/>
  </cols>
  <sheetData>
    <row r="1" spans="10:13" ht="15.75" customHeight="1">
      <c r="J1" s="771" t="s">
        <v>644</v>
      </c>
      <c r="K1" s="771"/>
      <c r="L1" s="771"/>
      <c r="M1" s="771"/>
    </row>
    <row r="2" spans="10:13" ht="15.75">
      <c r="J2" s="771"/>
      <c r="K2" s="771"/>
      <c r="L2" s="771"/>
      <c r="M2" s="771"/>
    </row>
    <row r="3" spans="10:13" ht="15.75">
      <c r="J3" s="771"/>
      <c r="K3" s="771"/>
      <c r="L3" s="771"/>
      <c r="M3" s="771"/>
    </row>
    <row r="4" spans="10:13" ht="15.75">
      <c r="J4" s="771"/>
      <c r="K4" s="771"/>
      <c r="L4" s="771"/>
      <c r="M4" s="771"/>
    </row>
    <row r="5" spans="1:13" ht="15.75">
      <c r="A5" s="772" t="s">
        <v>215</v>
      </c>
      <c r="B5" s="772"/>
      <c r="C5" s="772"/>
      <c r="D5" s="772"/>
      <c r="E5" s="772"/>
      <c r="F5" s="772"/>
      <c r="G5" s="772"/>
      <c r="H5" s="772"/>
      <c r="I5" s="772"/>
      <c r="J5" s="772"/>
      <c r="K5" s="772"/>
      <c r="L5" s="772"/>
      <c r="M5" s="772"/>
    </row>
    <row r="6" spans="1:13" ht="15.75">
      <c r="A6" s="772" t="s">
        <v>182</v>
      </c>
      <c r="B6" s="772"/>
      <c r="C6" s="772"/>
      <c r="D6" s="772"/>
      <c r="E6" s="772"/>
      <c r="F6" s="772"/>
      <c r="G6" s="772"/>
      <c r="H6" s="772"/>
      <c r="I6" s="772"/>
      <c r="J6" s="772"/>
      <c r="K6" s="772"/>
      <c r="L6" s="772"/>
      <c r="M6" s="772"/>
    </row>
    <row r="7" spans="1:13" ht="15.75">
      <c r="A7" s="495" t="s">
        <v>551</v>
      </c>
      <c r="B7" s="199" t="s">
        <v>552</v>
      </c>
      <c r="C7" s="200"/>
      <c r="E7" s="433" t="s">
        <v>553</v>
      </c>
      <c r="F7" s="433"/>
      <c r="G7" s="433"/>
      <c r="H7" s="433"/>
      <c r="I7" s="433"/>
      <c r="J7" s="433"/>
      <c r="K7" s="433"/>
      <c r="L7" s="433"/>
      <c r="M7" s="433"/>
    </row>
    <row r="8" spans="1:13" ht="15" customHeight="1">
      <c r="A8" s="495"/>
      <c r="B8" s="168" t="s">
        <v>646</v>
      </c>
      <c r="C8" s="200"/>
      <c r="E8" s="434" t="s">
        <v>555</v>
      </c>
      <c r="F8" s="434"/>
      <c r="G8" s="434"/>
      <c r="H8" s="434"/>
      <c r="I8" s="434"/>
      <c r="J8" s="434"/>
      <c r="K8" s="434"/>
      <c r="L8" s="434"/>
      <c r="M8" s="434"/>
    </row>
    <row r="9" spans="1:13" ht="15.75">
      <c r="A9" s="495" t="s">
        <v>556</v>
      </c>
      <c r="B9" s="199" t="s">
        <v>557</v>
      </c>
      <c r="C9" s="200"/>
      <c r="E9" s="433" t="s">
        <v>553</v>
      </c>
      <c r="F9" s="433"/>
      <c r="G9" s="433"/>
      <c r="H9" s="433"/>
      <c r="I9" s="433"/>
      <c r="J9" s="433"/>
      <c r="K9" s="433"/>
      <c r="L9" s="433"/>
      <c r="M9" s="433"/>
    </row>
    <row r="10" spans="1:13" ht="15" customHeight="1">
      <c r="A10" s="495"/>
      <c r="B10" s="168" t="s">
        <v>646</v>
      </c>
      <c r="C10" s="200"/>
      <c r="E10" s="773" t="s">
        <v>558</v>
      </c>
      <c r="F10" s="773"/>
      <c r="G10" s="773"/>
      <c r="H10" s="773"/>
      <c r="I10" s="773"/>
      <c r="J10" s="773"/>
      <c r="K10" s="773"/>
      <c r="L10" s="773"/>
      <c r="M10" s="773"/>
    </row>
    <row r="11" spans="1:13" ht="15.75">
      <c r="A11" s="495" t="s">
        <v>559</v>
      </c>
      <c r="B11" s="199" t="s">
        <v>463</v>
      </c>
      <c r="C11" s="199" t="s">
        <v>422</v>
      </c>
      <c r="E11" s="433" t="s">
        <v>464</v>
      </c>
      <c r="F11" s="433"/>
      <c r="G11" s="433"/>
      <c r="H11" s="433"/>
      <c r="I11" s="433"/>
      <c r="J11" s="433"/>
      <c r="K11" s="433"/>
      <c r="L11" s="433"/>
      <c r="M11" s="433"/>
    </row>
    <row r="12" spans="1:13" ht="30" customHeight="1">
      <c r="A12" s="495"/>
      <c r="B12" s="201" t="s">
        <v>650</v>
      </c>
      <c r="C12" s="201" t="s">
        <v>563</v>
      </c>
      <c r="E12" s="434" t="s">
        <v>564</v>
      </c>
      <c r="F12" s="434"/>
      <c r="G12" s="434"/>
      <c r="H12" s="434"/>
      <c r="I12" s="434"/>
      <c r="J12" s="434"/>
      <c r="K12" s="434"/>
      <c r="L12" s="434"/>
      <c r="M12" s="434"/>
    </row>
    <row r="13" spans="1:13" ht="19.5" customHeight="1">
      <c r="A13" s="566" t="s">
        <v>651</v>
      </c>
      <c r="B13" s="566"/>
      <c r="C13" s="566"/>
      <c r="D13" s="566"/>
      <c r="E13" s="566"/>
      <c r="F13" s="566"/>
      <c r="G13" s="566"/>
      <c r="H13" s="566"/>
      <c r="I13" s="566"/>
      <c r="J13" s="566"/>
      <c r="K13" s="566"/>
      <c r="L13" s="566"/>
      <c r="M13" s="566"/>
    </row>
    <row r="14" ht="15.75">
      <c r="A14" s="202"/>
    </row>
    <row r="15" spans="1:13" ht="31.5">
      <c r="A15" s="203" t="s">
        <v>576</v>
      </c>
      <c r="B15" s="576" t="s">
        <v>652</v>
      </c>
      <c r="C15" s="576"/>
      <c r="D15" s="576"/>
      <c r="E15" s="576"/>
      <c r="F15" s="576"/>
      <c r="G15" s="576"/>
      <c r="H15" s="576"/>
      <c r="I15" s="576"/>
      <c r="J15" s="576"/>
      <c r="K15" s="576"/>
      <c r="L15" s="576"/>
      <c r="M15" s="576"/>
    </row>
    <row r="16" spans="1:13" ht="15.75">
      <c r="A16" s="203">
        <v>1</v>
      </c>
      <c r="B16" s="435" t="s">
        <v>653</v>
      </c>
      <c r="C16" s="351"/>
      <c r="D16" s="351"/>
      <c r="E16" s="351"/>
      <c r="F16" s="351"/>
      <c r="G16" s="351"/>
      <c r="H16" s="351"/>
      <c r="I16" s="351"/>
      <c r="J16" s="351"/>
      <c r="K16" s="351"/>
      <c r="L16" s="351"/>
      <c r="M16" s="770"/>
    </row>
    <row r="17" spans="1:13" ht="15.75">
      <c r="A17" s="203"/>
      <c r="B17" s="576"/>
      <c r="C17" s="576"/>
      <c r="D17" s="576"/>
      <c r="E17" s="576"/>
      <c r="F17" s="576"/>
      <c r="G17" s="576"/>
      <c r="H17" s="576"/>
      <c r="I17" s="576"/>
      <c r="J17" s="576"/>
      <c r="K17" s="576"/>
      <c r="L17" s="576"/>
      <c r="M17" s="576"/>
    </row>
    <row r="18" ht="15.75">
      <c r="A18" s="202"/>
    </row>
    <row r="19" ht="15.75">
      <c r="A19" s="204" t="s">
        <v>654</v>
      </c>
    </row>
    <row r="20" spans="1:13" ht="15.75">
      <c r="A20" s="565" t="s">
        <v>465</v>
      </c>
      <c r="B20" s="565"/>
      <c r="C20" s="565"/>
      <c r="D20" s="565"/>
      <c r="E20" s="565"/>
      <c r="F20" s="565"/>
      <c r="G20" s="565"/>
      <c r="H20" s="565"/>
      <c r="I20" s="565"/>
      <c r="J20" s="565"/>
      <c r="K20" s="565"/>
      <c r="L20" s="565"/>
      <c r="M20" s="565"/>
    </row>
    <row r="21" ht="15.75">
      <c r="A21" s="204" t="s">
        <v>656</v>
      </c>
    </row>
    <row r="22" ht="15.75">
      <c r="A22" s="202"/>
    </row>
    <row r="23" spans="1:13" ht="32.25" customHeight="1">
      <c r="A23" s="203" t="s">
        <v>576</v>
      </c>
      <c r="B23" s="576" t="s">
        <v>657</v>
      </c>
      <c r="C23" s="576"/>
      <c r="D23" s="576"/>
      <c r="E23" s="576"/>
      <c r="F23" s="576"/>
      <c r="G23" s="576"/>
      <c r="H23" s="576"/>
      <c r="I23" s="576"/>
      <c r="J23" s="576"/>
      <c r="K23" s="576"/>
      <c r="L23" s="576"/>
      <c r="M23" s="576"/>
    </row>
    <row r="24" spans="1:13" ht="15.75">
      <c r="A24" s="203">
        <v>1</v>
      </c>
      <c r="B24" s="435" t="s">
        <v>466</v>
      </c>
      <c r="C24" s="351"/>
      <c r="D24" s="351"/>
      <c r="E24" s="351"/>
      <c r="F24" s="351"/>
      <c r="G24" s="351"/>
      <c r="H24" s="351"/>
      <c r="I24" s="351"/>
      <c r="J24" s="351"/>
      <c r="K24" s="351"/>
      <c r="L24" s="351"/>
      <c r="M24" s="770"/>
    </row>
    <row r="25" spans="1:13" ht="15.75">
      <c r="A25" s="203"/>
      <c r="B25" s="576"/>
      <c r="C25" s="576"/>
      <c r="D25" s="576"/>
      <c r="E25" s="576"/>
      <c r="F25" s="576"/>
      <c r="G25" s="576"/>
      <c r="H25" s="576"/>
      <c r="I25" s="576"/>
      <c r="J25" s="576"/>
      <c r="K25" s="576"/>
      <c r="L25" s="576"/>
      <c r="M25" s="576"/>
    </row>
    <row r="26" ht="15.75">
      <c r="A26" s="202"/>
    </row>
    <row r="27" ht="15.75">
      <c r="A27" s="204" t="s">
        <v>658</v>
      </c>
    </row>
    <row r="28" ht="15.75">
      <c r="B28" s="200" t="s">
        <v>659</v>
      </c>
    </row>
    <row r="29" ht="15.75">
      <c r="A29" s="202"/>
    </row>
    <row r="30" spans="1:26" ht="30" customHeight="1">
      <c r="A30" s="576" t="s">
        <v>576</v>
      </c>
      <c r="B30" s="576" t="s">
        <v>660</v>
      </c>
      <c r="C30" s="576"/>
      <c r="D30" s="576"/>
      <c r="E30" s="576" t="s">
        <v>568</v>
      </c>
      <c r="F30" s="576"/>
      <c r="G30" s="576"/>
      <c r="H30" s="576" t="s">
        <v>661</v>
      </c>
      <c r="I30" s="576"/>
      <c r="J30" s="576"/>
      <c r="K30" s="576" t="s">
        <v>570</v>
      </c>
      <c r="L30" s="576"/>
      <c r="M30" s="576"/>
      <c r="R30" s="464"/>
      <c r="S30" s="464"/>
      <c r="T30" s="464"/>
      <c r="U30" s="464"/>
      <c r="V30" s="464"/>
      <c r="W30" s="464"/>
      <c r="X30" s="464"/>
      <c r="Y30" s="464"/>
      <c r="Z30" s="464"/>
    </row>
    <row r="31" spans="1:26" ht="33" customHeight="1">
      <c r="A31" s="576"/>
      <c r="B31" s="576"/>
      <c r="C31" s="576"/>
      <c r="D31" s="576"/>
      <c r="E31" s="203" t="s">
        <v>571</v>
      </c>
      <c r="F31" s="203" t="s">
        <v>572</v>
      </c>
      <c r="G31" s="203" t="s">
        <v>573</v>
      </c>
      <c r="H31" s="203" t="s">
        <v>571</v>
      </c>
      <c r="I31" s="203" t="s">
        <v>572</v>
      </c>
      <c r="J31" s="203" t="s">
        <v>573</v>
      </c>
      <c r="K31" s="203" t="s">
        <v>571</v>
      </c>
      <c r="L31" s="203" t="s">
        <v>572</v>
      </c>
      <c r="M31" s="203" t="s">
        <v>573</v>
      </c>
      <c r="R31" s="167"/>
      <c r="S31" s="167"/>
      <c r="T31" s="167"/>
      <c r="U31" s="167"/>
      <c r="V31" s="167"/>
      <c r="W31" s="167"/>
      <c r="X31" s="167"/>
      <c r="Y31" s="167"/>
      <c r="Z31" s="167"/>
    </row>
    <row r="32" spans="1:26" ht="15.75">
      <c r="A32" s="203">
        <v>1</v>
      </c>
      <c r="B32" s="576">
        <v>2</v>
      </c>
      <c r="C32" s="576"/>
      <c r="D32" s="576"/>
      <c r="E32" s="203">
        <v>3</v>
      </c>
      <c r="F32" s="203">
        <v>4</v>
      </c>
      <c r="G32" s="203">
        <v>5</v>
      </c>
      <c r="H32" s="203">
        <v>6</v>
      </c>
      <c r="I32" s="203">
        <v>7</v>
      </c>
      <c r="J32" s="203">
        <v>8</v>
      </c>
      <c r="K32" s="203">
        <v>9</v>
      </c>
      <c r="L32" s="203">
        <v>10</v>
      </c>
      <c r="M32" s="203">
        <v>11</v>
      </c>
      <c r="R32" s="167"/>
      <c r="S32" s="167"/>
      <c r="T32" s="167"/>
      <c r="U32" s="167"/>
      <c r="V32" s="167"/>
      <c r="W32" s="167"/>
      <c r="X32" s="167"/>
      <c r="Y32" s="167"/>
      <c r="Z32" s="167"/>
    </row>
    <row r="33" spans="1:26" ht="33" customHeight="1">
      <c r="A33" s="203">
        <v>1</v>
      </c>
      <c r="B33" s="568" t="s">
        <v>466</v>
      </c>
      <c r="C33" s="569"/>
      <c r="D33" s="494"/>
      <c r="E33" s="203">
        <v>15061987</v>
      </c>
      <c r="F33" s="203"/>
      <c r="G33" s="203">
        <f>E33+F33</f>
        <v>15061987</v>
      </c>
      <c r="H33" s="203">
        <v>14436341.72</v>
      </c>
      <c r="I33" s="203"/>
      <c r="J33" s="203">
        <f>H33+I33</f>
        <v>14436341.72</v>
      </c>
      <c r="K33" s="203">
        <f>H33-E33</f>
        <v>-625645.2799999993</v>
      </c>
      <c r="L33" s="203"/>
      <c r="M33" s="203">
        <f>J33-G33</f>
        <v>-625645.2799999993</v>
      </c>
      <c r="R33" s="167"/>
      <c r="S33" s="167"/>
      <c r="T33" s="167"/>
      <c r="U33" s="167"/>
      <c r="V33" s="167"/>
      <c r="W33" s="167"/>
      <c r="X33" s="167"/>
      <c r="Y33" s="167"/>
      <c r="Z33" s="167"/>
    </row>
    <row r="34" spans="1:26" ht="15.75">
      <c r="A34" s="203"/>
      <c r="B34" s="576" t="s">
        <v>592</v>
      </c>
      <c r="C34" s="576"/>
      <c r="D34" s="576"/>
      <c r="E34" s="203">
        <f>E33</f>
        <v>15061987</v>
      </c>
      <c r="F34" s="203">
        <f aca="true" t="shared" si="0" ref="F34:M34">F33</f>
        <v>0</v>
      </c>
      <c r="G34" s="203">
        <f t="shared" si="0"/>
        <v>15061987</v>
      </c>
      <c r="H34" s="203">
        <f t="shared" si="0"/>
        <v>14436341.72</v>
      </c>
      <c r="I34" s="203">
        <f t="shared" si="0"/>
        <v>0</v>
      </c>
      <c r="J34" s="203">
        <f t="shared" si="0"/>
        <v>14436341.72</v>
      </c>
      <c r="K34" s="203">
        <f t="shared" si="0"/>
        <v>-625645.2799999993</v>
      </c>
      <c r="L34" s="203">
        <f t="shared" si="0"/>
        <v>0</v>
      </c>
      <c r="M34" s="203">
        <f t="shared" si="0"/>
        <v>-625645.2799999993</v>
      </c>
      <c r="R34" s="167"/>
      <c r="S34" s="167"/>
      <c r="T34" s="167"/>
      <c r="U34" s="167"/>
      <c r="V34" s="167"/>
      <c r="W34" s="167"/>
      <c r="X34" s="167"/>
      <c r="Y34" s="167"/>
      <c r="Z34" s="167"/>
    </row>
    <row r="35" spans="1:26" ht="15.75">
      <c r="A35" s="203"/>
      <c r="B35" s="576"/>
      <c r="C35" s="576"/>
      <c r="D35" s="576"/>
      <c r="E35" s="203"/>
      <c r="F35" s="203"/>
      <c r="G35" s="203"/>
      <c r="H35" s="203"/>
      <c r="I35" s="203"/>
      <c r="J35" s="203"/>
      <c r="K35" s="203"/>
      <c r="L35" s="203"/>
      <c r="M35" s="203"/>
      <c r="R35" s="167"/>
      <c r="S35" s="167"/>
      <c r="T35" s="167"/>
      <c r="U35" s="167"/>
      <c r="V35" s="167"/>
      <c r="W35" s="167"/>
      <c r="X35" s="167"/>
      <c r="Y35" s="167"/>
      <c r="Z35" s="167"/>
    </row>
    <row r="36" spans="1:13" ht="32.25" customHeight="1">
      <c r="A36" s="567" t="s">
        <v>342</v>
      </c>
      <c r="B36" s="567"/>
      <c r="C36" s="567"/>
      <c r="D36" s="567"/>
      <c r="E36" s="567"/>
      <c r="F36" s="567"/>
      <c r="G36" s="567"/>
      <c r="H36" s="567"/>
      <c r="I36" s="567"/>
      <c r="J36" s="567"/>
      <c r="K36" s="567"/>
      <c r="L36" s="567"/>
      <c r="M36" s="567"/>
    </row>
    <row r="37" spans="1:13" ht="17.25" customHeight="1">
      <c r="A37" s="435" t="s">
        <v>390</v>
      </c>
      <c r="B37" s="351"/>
      <c r="C37" s="351"/>
      <c r="D37" s="351"/>
      <c r="E37" s="351"/>
      <c r="F37" s="351"/>
      <c r="G37" s="351"/>
      <c r="H37" s="351"/>
      <c r="I37" s="351"/>
      <c r="J37" s="351"/>
      <c r="K37" s="351"/>
      <c r="L37" s="351"/>
      <c r="M37" s="770"/>
    </row>
    <row r="38" ht="15.75">
      <c r="A38" s="202"/>
    </row>
    <row r="39" spans="1:13" ht="33" customHeight="1">
      <c r="A39" s="565" t="s">
        <v>668</v>
      </c>
      <c r="B39" s="565"/>
      <c r="C39" s="565"/>
      <c r="D39" s="565"/>
      <c r="E39" s="565"/>
      <c r="F39" s="565"/>
      <c r="G39" s="565"/>
      <c r="H39" s="565"/>
      <c r="I39" s="565"/>
      <c r="J39" s="565"/>
      <c r="K39" s="565"/>
      <c r="L39" s="565"/>
      <c r="M39" s="565"/>
    </row>
    <row r="40" ht="15.75">
      <c r="B40" s="200" t="s">
        <v>659</v>
      </c>
    </row>
    <row r="41" ht="15.75">
      <c r="A41" s="202"/>
    </row>
    <row r="42" spans="1:13" ht="31.5" customHeight="1">
      <c r="A42" s="576" t="s">
        <v>669</v>
      </c>
      <c r="B42" s="576" t="s">
        <v>670</v>
      </c>
      <c r="C42" s="576"/>
      <c r="D42" s="576"/>
      <c r="E42" s="576" t="s">
        <v>568</v>
      </c>
      <c r="F42" s="576"/>
      <c r="G42" s="576"/>
      <c r="H42" s="576" t="s">
        <v>661</v>
      </c>
      <c r="I42" s="576"/>
      <c r="J42" s="576"/>
      <c r="K42" s="576" t="s">
        <v>570</v>
      </c>
      <c r="L42" s="576"/>
      <c r="M42" s="576"/>
    </row>
    <row r="43" spans="1:13" ht="33.75" customHeight="1">
      <c r="A43" s="576"/>
      <c r="B43" s="576"/>
      <c r="C43" s="576"/>
      <c r="D43" s="576"/>
      <c r="E43" s="203" t="s">
        <v>571</v>
      </c>
      <c r="F43" s="203" t="s">
        <v>572</v>
      </c>
      <c r="G43" s="203" t="s">
        <v>573</v>
      </c>
      <c r="H43" s="203" t="s">
        <v>571</v>
      </c>
      <c r="I43" s="203" t="s">
        <v>572</v>
      </c>
      <c r="J43" s="203" t="s">
        <v>573</v>
      </c>
      <c r="K43" s="203" t="s">
        <v>571</v>
      </c>
      <c r="L43" s="203" t="s">
        <v>572</v>
      </c>
      <c r="M43" s="203" t="s">
        <v>573</v>
      </c>
    </row>
    <row r="44" spans="1:13" ht="15.75">
      <c r="A44" s="203">
        <v>1</v>
      </c>
      <c r="B44" s="576">
        <v>2</v>
      </c>
      <c r="C44" s="576"/>
      <c r="D44" s="576"/>
      <c r="E44" s="203">
        <v>3</v>
      </c>
      <c r="F44" s="203">
        <v>4</v>
      </c>
      <c r="G44" s="203">
        <v>5</v>
      </c>
      <c r="H44" s="203">
        <v>6</v>
      </c>
      <c r="I44" s="203">
        <v>7</v>
      </c>
      <c r="J44" s="203">
        <v>8</v>
      </c>
      <c r="K44" s="203">
        <v>9</v>
      </c>
      <c r="L44" s="203">
        <v>10</v>
      </c>
      <c r="M44" s="203">
        <v>11</v>
      </c>
    </row>
    <row r="45" spans="1:13" ht="15.75">
      <c r="A45" s="203"/>
      <c r="B45" s="576"/>
      <c r="C45" s="576"/>
      <c r="D45" s="576"/>
      <c r="E45" s="203"/>
      <c r="F45" s="203"/>
      <c r="G45" s="203"/>
      <c r="H45" s="203"/>
      <c r="I45" s="203"/>
      <c r="J45" s="203"/>
      <c r="K45" s="203"/>
      <c r="L45" s="203"/>
      <c r="M45" s="203"/>
    </row>
    <row r="46" ht="15.75">
      <c r="A46" s="204" t="s">
        <v>672</v>
      </c>
    </row>
    <row r="47" ht="15.75">
      <c r="A47" s="202"/>
    </row>
    <row r="48" spans="1:13" ht="29.25" customHeight="1">
      <c r="A48" s="576" t="s">
        <v>669</v>
      </c>
      <c r="B48" s="576" t="s">
        <v>602</v>
      </c>
      <c r="C48" s="576" t="s">
        <v>603</v>
      </c>
      <c r="D48" s="576" t="s">
        <v>604</v>
      </c>
      <c r="E48" s="576" t="s">
        <v>568</v>
      </c>
      <c r="F48" s="576"/>
      <c r="G48" s="576"/>
      <c r="H48" s="576" t="s">
        <v>673</v>
      </c>
      <c r="I48" s="576"/>
      <c r="J48" s="576"/>
      <c r="K48" s="576" t="s">
        <v>570</v>
      </c>
      <c r="L48" s="576"/>
      <c r="M48" s="576"/>
    </row>
    <row r="49" spans="1:13" ht="30.75" customHeight="1">
      <c r="A49" s="576"/>
      <c r="B49" s="576"/>
      <c r="C49" s="576"/>
      <c r="D49" s="576"/>
      <c r="E49" s="203" t="s">
        <v>571</v>
      </c>
      <c r="F49" s="203" t="s">
        <v>572</v>
      </c>
      <c r="G49" s="203" t="s">
        <v>573</v>
      </c>
      <c r="H49" s="203" t="s">
        <v>571</v>
      </c>
      <c r="I49" s="203" t="s">
        <v>572</v>
      </c>
      <c r="J49" s="203" t="s">
        <v>573</v>
      </c>
      <c r="K49" s="203" t="s">
        <v>571</v>
      </c>
      <c r="L49" s="203" t="s">
        <v>572</v>
      </c>
      <c r="M49" s="203" t="s">
        <v>573</v>
      </c>
    </row>
    <row r="50" spans="1:13" ht="15.75">
      <c r="A50" s="203">
        <v>1</v>
      </c>
      <c r="B50" s="203">
        <v>2</v>
      </c>
      <c r="C50" s="203">
        <v>3</v>
      </c>
      <c r="D50" s="203">
        <v>4</v>
      </c>
      <c r="E50" s="203">
        <v>5</v>
      </c>
      <c r="F50" s="203">
        <v>6</v>
      </c>
      <c r="G50" s="203">
        <v>7</v>
      </c>
      <c r="H50" s="203">
        <v>8</v>
      </c>
      <c r="I50" s="203">
        <v>9</v>
      </c>
      <c r="J50" s="203">
        <v>10</v>
      </c>
      <c r="K50" s="203">
        <v>11</v>
      </c>
      <c r="L50" s="203">
        <v>12</v>
      </c>
      <c r="M50" s="203">
        <v>13</v>
      </c>
    </row>
    <row r="51" spans="1:13" ht="15.75">
      <c r="A51" s="203">
        <v>1</v>
      </c>
      <c r="B51" s="203" t="s">
        <v>607</v>
      </c>
      <c r="C51" s="203"/>
      <c r="D51" s="203"/>
      <c r="E51" s="203"/>
      <c r="F51" s="203"/>
      <c r="G51" s="203"/>
      <c r="H51" s="203"/>
      <c r="I51" s="203"/>
      <c r="J51" s="203"/>
      <c r="K51" s="203"/>
      <c r="L51" s="203"/>
      <c r="M51" s="203"/>
    </row>
    <row r="52" spans="1:13" ht="15.75">
      <c r="A52" s="203"/>
      <c r="B52" s="203"/>
      <c r="C52" s="203"/>
      <c r="D52" s="203"/>
      <c r="E52" s="203"/>
      <c r="F52" s="203"/>
      <c r="G52" s="203"/>
      <c r="H52" s="203"/>
      <c r="I52" s="203"/>
      <c r="J52" s="203"/>
      <c r="K52" s="203"/>
      <c r="L52" s="203"/>
      <c r="M52" s="203"/>
    </row>
    <row r="53" spans="1:13" ht="15.75">
      <c r="A53" s="203"/>
      <c r="B53" s="203"/>
      <c r="C53" s="203"/>
      <c r="D53" s="203"/>
      <c r="E53" s="203"/>
      <c r="F53" s="203"/>
      <c r="G53" s="203"/>
      <c r="H53" s="203"/>
      <c r="I53" s="203"/>
      <c r="J53" s="203"/>
      <c r="K53" s="203"/>
      <c r="L53" s="203"/>
      <c r="M53" s="203"/>
    </row>
    <row r="54" spans="1:13" ht="15.75">
      <c r="A54" s="576" t="s">
        <v>305</v>
      </c>
      <c r="B54" s="576"/>
      <c r="C54" s="576"/>
      <c r="D54" s="576"/>
      <c r="E54" s="576"/>
      <c r="F54" s="576"/>
      <c r="G54" s="576"/>
      <c r="H54" s="576"/>
      <c r="I54" s="576"/>
      <c r="J54" s="576"/>
      <c r="K54" s="576"/>
      <c r="L54" s="576"/>
      <c r="M54" s="576"/>
    </row>
    <row r="55" spans="1:13" ht="15.75">
      <c r="A55" s="203">
        <v>2</v>
      </c>
      <c r="B55" s="203" t="s">
        <v>612</v>
      </c>
      <c r="C55" s="203"/>
      <c r="D55" s="203"/>
      <c r="E55" s="203"/>
      <c r="F55" s="203"/>
      <c r="G55" s="203"/>
      <c r="H55" s="203"/>
      <c r="I55" s="203"/>
      <c r="J55" s="203"/>
      <c r="K55" s="203"/>
      <c r="L55" s="203"/>
      <c r="M55" s="203"/>
    </row>
    <row r="56" spans="1:13" ht="200.25" customHeight="1">
      <c r="A56" s="203"/>
      <c r="B56" s="205" t="s">
        <v>467</v>
      </c>
      <c r="C56" s="206" t="s">
        <v>675</v>
      </c>
      <c r="D56" s="207" t="s">
        <v>440</v>
      </c>
      <c r="E56" s="208">
        <v>345</v>
      </c>
      <c r="F56" s="206"/>
      <c r="G56" s="206">
        <f>E56+F56</f>
        <v>345</v>
      </c>
      <c r="H56" s="206">
        <v>339</v>
      </c>
      <c r="I56" s="206"/>
      <c r="J56" s="206">
        <f>H56+I56</f>
        <v>339</v>
      </c>
      <c r="K56" s="206">
        <f>H56-E56</f>
        <v>-6</v>
      </c>
      <c r="L56" s="206"/>
      <c r="M56" s="206">
        <f>J56-G56</f>
        <v>-6</v>
      </c>
    </row>
    <row r="57" spans="1:13" ht="102">
      <c r="A57" s="203"/>
      <c r="B57" s="209" t="s">
        <v>468</v>
      </c>
      <c r="C57" s="208" t="s">
        <v>675</v>
      </c>
      <c r="D57" s="205" t="s">
        <v>469</v>
      </c>
      <c r="E57" s="208">
        <v>269</v>
      </c>
      <c r="F57" s="206"/>
      <c r="G57" s="206">
        <f>E57+F57</f>
        <v>269</v>
      </c>
      <c r="H57" s="206">
        <v>264</v>
      </c>
      <c r="I57" s="206"/>
      <c r="J57" s="206">
        <f>H57+I57</f>
        <v>264</v>
      </c>
      <c r="K57" s="206">
        <f>H57-E57</f>
        <v>-5</v>
      </c>
      <c r="L57" s="206"/>
      <c r="M57" s="206">
        <f>J57-G57</f>
        <v>-5</v>
      </c>
    </row>
    <row r="58" spans="1:13" ht="102">
      <c r="A58" s="203"/>
      <c r="B58" s="209" t="s">
        <v>470</v>
      </c>
      <c r="C58" s="208" t="s">
        <v>675</v>
      </c>
      <c r="D58" s="205" t="s">
        <v>469</v>
      </c>
      <c r="E58" s="208">
        <v>179</v>
      </c>
      <c r="F58" s="206"/>
      <c r="G58" s="206">
        <f>E58+F58</f>
        <v>179</v>
      </c>
      <c r="H58" s="206">
        <v>176</v>
      </c>
      <c r="I58" s="206"/>
      <c r="J58" s="206">
        <f>H58+I58</f>
        <v>176</v>
      </c>
      <c r="K58" s="206">
        <f>H58-E58</f>
        <v>-3</v>
      </c>
      <c r="L58" s="206"/>
      <c r="M58" s="206">
        <f>J58-G58</f>
        <v>-3</v>
      </c>
    </row>
    <row r="59" spans="1:13" ht="15.75">
      <c r="A59" s="576" t="s">
        <v>305</v>
      </c>
      <c r="B59" s="576"/>
      <c r="C59" s="576"/>
      <c r="D59" s="576"/>
      <c r="E59" s="576"/>
      <c r="F59" s="576"/>
      <c r="G59" s="576"/>
      <c r="H59" s="576"/>
      <c r="I59" s="576"/>
      <c r="J59" s="576"/>
      <c r="K59" s="576"/>
      <c r="L59" s="576"/>
      <c r="M59" s="576"/>
    </row>
    <row r="60" spans="1:13" ht="33" customHeight="1">
      <c r="A60" s="435" t="s">
        <v>471</v>
      </c>
      <c r="B60" s="351"/>
      <c r="C60" s="351"/>
      <c r="D60" s="351"/>
      <c r="E60" s="351"/>
      <c r="F60" s="351"/>
      <c r="G60" s="351"/>
      <c r="H60" s="351"/>
      <c r="I60" s="351"/>
      <c r="J60" s="351"/>
      <c r="K60" s="351"/>
      <c r="L60" s="351"/>
      <c r="M60" s="770"/>
    </row>
    <row r="61" spans="1:13" ht="31.5">
      <c r="A61" s="203">
        <v>3</v>
      </c>
      <c r="B61" s="203" t="s">
        <v>617</v>
      </c>
      <c r="C61" s="203"/>
      <c r="D61" s="203"/>
      <c r="E61" s="203"/>
      <c r="F61" s="203"/>
      <c r="G61" s="203"/>
      <c r="H61" s="203"/>
      <c r="I61" s="203"/>
      <c r="J61" s="203"/>
      <c r="K61" s="203"/>
      <c r="L61" s="203"/>
      <c r="M61" s="203"/>
    </row>
    <row r="62" spans="1:13" ht="243">
      <c r="A62" s="203"/>
      <c r="B62" s="210" t="s">
        <v>472</v>
      </c>
      <c r="C62" s="206" t="s">
        <v>398</v>
      </c>
      <c r="D62" s="205" t="s">
        <v>473</v>
      </c>
      <c r="E62" s="206">
        <v>3637</v>
      </c>
      <c r="F62" s="206"/>
      <c r="G62" s="206">
        <f>E62+F62</f>
        <v>3637</v>
      </c>
      <c r="H62" s="206">
        <v>3547</v>
      </c>
      <c r="I62" s="206"/>
      <c r="J62" s="206">
        <f>H62+I62</f>
        <v>3547</v>
      </c>
      <c r="K62" s="206">
        <f>H62-E62</f>
        <v>-90</v>
      </c>
      <c r="L62" s="206"/>
      <c r="M62" s="206">
        <f>J62-G62</f>
        <v>-90</v>
      </c>
    </row>
    <row r="63" spans="1:13" ht="15.75">
      <c r="A63" s="203"/>
      <c r="B63" s="203"/>
      <c r="C63" s="203"/>
      <c r="D63" s="203"/>
      <c r="E63" s="203"/>
      <c r="F63" s="203"/>
      <c r="G63" s="203"/>
      <c r="H63" s="203"/>
      <c r="I63" s="203"/>
      <c r="J63" s="203"/>
      <c r="K63" s="203"/>
      <c r="L63" s="203"/>
      <c r="M63" s="203"/>
    </row>
    <row r="64" spans="1:13" ht="15.75">
      <c r="A64" s="576" t="s">
        <v>305</v>
      </c>
      <c r="B64" s="576"/>
      <c r="C64" s="576"/>
      <c r="D64" s="576"/>
      <c r="E64" s="576"/>
      <c r="F64" s="576"/>
      <c r="G64" s="576"/>
      <c r="H64" s="576"/>
      <c r="I64" s="576"/>
      <c r="J64" s="576"/>
      <c r="K64" s="576"/>
      <c r="L64" s="576"/>
      <c r="M64" s="576"/>
    </row>
    <row r="65" spans="1:13" ht="36" customHeight="1">
      <c r="A65" s="435" t="s">
        <v>118</v>
      </c>
      <c r="B65" s="351"/>
      <c r="C65" s="351"/>
      <c r="D65" s="351"/>
      <c r="E65" s="351"/>
      <c r="F65" s="351"/>
      <c r="G65" s="351"/>
      <c r="H65" s="351"/>
      <c r="I65" s="351"/>
      <c r="J65" s="351"/>
      <c r="K65" s="351"/>
      <c r="L65" s="351"/>
      <c r="M65" s="770"/>
    </row>
    <row r="66" spans="1:13" ht="15.75">
      <c r="A66" s="203">
        <v>4</v>
      </c>
      <c r="B66" s="203" t="s">
        <v>633</v>
      </c>
      <c r="C66" s="203"/>
      <c r="D66" s="203"/>
      <c r="E66" s="203"/>
      <c r="F66" s="203"/>
      <c r="G66" s="203"/>
      <c r="H66" s="203"/>
      <c r="I66" s="203"/>
      <c r="J66" s="203"/>
      <c r="K66" s="203"/>
      <c r="L66" s="203"/>
      <c r="M66" s="203"/>
    </row>
    <row r="67" spans="1:13" ht="15.75">
      <c r="A67" s="203"/>
      <c r="B67" s="203"/>
      <c r="C67" s="203"/>
      <c r="D67" s="203"/>
      <c r="E67" s="203"/>
      <c r="F67" s="203"/>
      <c r="G67" s="203"/>
      <c r="H67" s="203"/>
      <c r="I67" s="203"/>
      <c r="J67" s="203"/>
      <c r="K67" s="203"/>
      <c r="L67" s="203"/>
      <c r="M67" s="203"/>
    </row>
    <row r="68" spans="1:13" ht="15.75">
      <c r="A68" s="203"/>
      <c r="B68" s="203"/>
      <c r="C68" s="203"/>
      <c r="D68" s="203"/>
      <c r="E68" s="203"/>
      <c r="F68" s="203"/>
      <c r="G68" s="203"/>
      <c r="H68" s="203"/>
      <c r="I68" s="203"/>
      <c r="J68" s="203"/>
      <c r="K68" s="203"/>
      <c r="L68" s="203"/>
      <c r="M68" s="203"/>
    </row>
    <row r="69" spans="1:13" ht="15.75">
      <c r="A69" s="576" t="s">
        <v>305</v>
      </c>
      <c r="B69" s="576"/>
      <c r="C69" s="576"/>
      <c r="D69" s="576"/>
      <c r="E69" s="576"/>
      <c r="F69" s="576"/>
      <c r="G69" s="576"/>
      <c r="H69" s="576"/>
      <c r="I69" s="576"/>
      <c r="J69" s="576"/>
      <c r="K69" s="576"/>
      <c r="L69" s="576"/>
      <c r="M69" s="576"/>
    </row>
    <row r="70" spans="1:13" ht="15.75">
      <c r="A70" s="576" t="s">
        <v>306</v>
      </c>
      <c r="B70" s="576"/>
      <c r="C70" s="576"/>
      <c r="D70" s="576"/>
      <c r="E70" s="576"/>
      <c r="F70" s="576"/>
      <c r="G70" s="576"/>
      <c r="H70" s="576"/>
      <c r="I70" s="576"/>
      <c r="J70" s="576"/>
      <c r="K70" s="576"/>
      <c r="L70" s="576"/>
      <c r="M70" s="576"/>
    </row>
    <row r="71" spans="1:13" ht="114" customHeight="1">
      <c r="A71" s="435" t="s">
        <v>119</v>
      </c>
      <c r="B71" s="351"/>
      <c r="C71" s="351"/>
      <c r="D71" s="351"/>
      <c r="E71" s="351"/>
      <c r="F71" s="351"/>
      <c r="G71" s="351"/>
      <c r="H71" s="351"/>
      <c r="I71" s="351"/>
      <c r="J71" s="351"/>
      <c r="K71" s="351"/>
      <c r="L71" s="351"/>
      <c r="M71" s="770"/>
    </row>
    <row r="72" ht="15.75">
      <c r="A72" s="202"/>
    </row>
    <row r="73" spans="1:4" ht="19.5" customHeight="1">
      <c r="A73" s="204" t="s">
        <v>308</v>
      </c>
      <c r="B73" s="204"/>
      <c r="C73" s="204"/>
      <c r="D73" s="204"/>
    </row>
    <row r="74" spans="1:13" ht="57.75" customHeight="1">
      <c r="A74" s="565" t="s">
        <v>120</v>
      </c>
      <c r="B74" s="565"/>
      <c r="C74" s="565"/>
      <c r="D74" s="565"/>
      <c r="E74" s="565"/>
      <c r="F74" s="565"/>
      <c r="G74" s="565"/>
      <c r="H74" s="565"/>
      <c r="I74" s="565"/>
      <c r="J74" s="565"/>
      <c r="K74" s="565"/>
      <c r="L74" s="565"/>
      <c r="M74" s="565"/>
    </row>
    <row r="75" spans="1:4" ht="21" customHeight="1">
      <c r="A75" s="566" t="s">
        <v>310</v>
      </c>
      <c r="B75" s="566"/>
      <c r="C75" s="566"/>
      <c r="D75" s="566"/>
    </row>
    <row r="76" spans="1:4" ht="19.5" customHeight="1">
      <c r="A76" s="211" t="s">
        <v>311</v>
      </c>
      <c r="B76" s="211"/>
      <c r="C76" s="211"/>
      <c r="D76" s="211"/>
    </row>
    <row r="77" spans="1:5" ht="15.75">
      <c r="A77" s="564" t="s">
        <v>312</v>
      </c>
      <c r="B77" s="564"/>
      <c r="C77" s="564"/>
      <c r="D77" s="564"/>
      <c r="E77" s="564"/>
    </row>
    <row r="78" spans="1:13" ht="15.75">
      <c r="A78" s="564"/>
      <c r="B78" s="564"/>
      <c r="C78" s="564"/>
      <c r="D78" s="564"/>
      <c r="E78" s="564"/>
      <c r="G78" s="574"/>
      <c r="H78" s="574"/>
      <c r="J78" s="574" t="s">
        <v>639</v>
      </c>
      <c r="K78" s="574"/>
      <c r="L78" s="574"/>
      <c r="M78" s="574"/>
    </row>
    <row r="79" spans="1:13" ht="15.75" customHeight="1">
      <c r="A79" s="212"/>
      <c r="B79" s="212"/>
      <c r="C79" s="212"/>
      <c r="D79" s="212"/>
      <c r="E79" s="212"/>
      <c r="J79" s="575" t="s">
        <v>313</v>
      </c>
      <c r="K79" s="575"/>
      <c r="L79" s="575"/>
      <c r="M79" s="575"/>
    </row>
    <row r="80" spans="1:13" ht="43.5" customHeight="1">
      <c r="A80" s="564" t="s">
        <v>314</v>
      </c>
      <c r="B80" s="564"/>
      <c r="C80" s="564"/>
      <c r="D80" s="564"/>
      <c r="E80" s="564"/>
      <c r="G80" s="574"/>
      <c r="H80" s="574"/>
      <c r="J80" s="574" t="s">
        <v>643</v>
      </c>
      <c r="K80" s="574"/>
      <c r="L80" s="574"/>
      <c r="M80" s="574"/>
    </row>
    <row r="81" spans="1:13" ht="15.75" customHeight="1">
      <c r="A81" s="564"/>
      <c r="B81" s="564"/>
      <c r="C81" s="564"/>
      <c r="D81" s="564"/>
      <c r="E81" s="564"/>
      <c r="J81" s="575" t="s">
        <v>313</v>
      </c>
      <c r="K81" s="575"/>
      <c r="L81" s="575"/>
      <c r="M81" s="575"/>
    </row>
  </sheetData>
  <sheetProtection/>
  <mergeCells count="67">
    <mergeCell ref="A37:M37"/>
    <mergeCell ref="A74:M74"/>
    <mergeCell ref="A71:M71"/>
    <mergeCell ref="A60:M60"/>
    <mergeCell ref="A65:M65"/>
    <mergeCell ref="E48:G48"/>
    <mergeCell ref="H48:J48"/>
    <mergeCell ref="A42:A43"/>
    <mergeCell ref="E42:G42"/>
    <mergeCell ref="H42:J42"/>
    <mergeCell ref="J1:M4"/>
    <mergeCell ref="A11:A12"/>
    <mergeCell ref="R30:T30"/>
    <mergeCell ref="U30:W30"/>
    <mergeCell ref="A5:M5"/>
    <mergeCell ref="A6:M6"/>
    <mergeCell ref="E7:M7"/>
    <mergeCell ref="E8:M8"/>
    <mergeCell ref="E9:M9"/>
    <mergeCell ref="E10:M10"/>
    <mergeCell ref="X30:Z30"/>
    <mergeCell ref="E11:M11"/>
    <mergeCell ref="E12:M12"/>
    <mergeCell ref="B15:M15"/>
    <mergeCell ref="B16:M16"/>
    <mergeCell ref="B23:M23"/>
    <mergeCell ref="B24:M24"/>
    <mergeCell ref="B25:M25"/>
    <mergeCell ref="A20:M20"/>
    <mergeCell ref="A30:A31"/>
    <mergeCell ref="A48:A49"/>
    <mergeCell ref="B48:B49"/>
    <mergeCell ref="C48:C49"/>
    <mergeCell ref="D48:D49"/>
    <mergeCell ref="A7:A8"/>
    <mergeCell ref="A9:A10"/>
    <mergeCell ref="B17:M17"/>
    <mergeCell ref="A13:M13"/>
    <mergeCell ref="E30:G30"/>
    <mergeCell ref="H30:J30"/>
    <mergeCell ref="K30:M30"/>
    <mergeCell ref="B30:D31"/>
    <mergeCell ref="B32:D32"/>
    <mergeCell ref="B34:D34"/>
    <mergeCell ref="B35:D35"/>
    <mergeCell ref="A36:M36"/>
    <mergeCell ref="B33:D33"/>
    <mergeCell ref="A39:M39"/>
    <mergeCell ref="B42:D43"/>
    <mergeCell ref="K42:M42"/>
    <mergeCell ref="J79:M79"/>
    <mergeCell ref="J78:M78"/>
    <mergeCell ref="A75:D75"/>
    <mergeCell ref="K48:M48"/>
    <mergeCell ref="A54:M54"/>
    <mergeCell ref="A59:M59"/>
    <mergeCell ref="A64:M64"/>
    <mergeCell ref="J80:M80"/>
    <mergeCell ref="J81:M81"/>
    <mergeCell ref="B44:D44"/>
    <mergeCell ref="B45:D45"/>
    <mergeCell ref="A77:E78"/>
    <mergeCell ref="A80:E81"/>
    <mergeCell ref="G78:H78"/>
    <mergeCell ref="G80:H80"/>
    <mergeCell ref="A69:M69"/>
    <mergeCell ref="A70:M70"/>
  </mergeCells>
  <printOptions/>
  <pageMargins left="0.16" right="0.16" top="0.35" bottom="0.3" header="0.31496062992125984" footer="0.31496062992125984"/>
  <pageSetup fitToHeight="2" fitToWidth="1" horizontalDpi="600" verticalDpi="600" orientation="portrait" paperSize="9" scale="65" r:id="rId1"/>
  <rowBreaks count="2" manualBreakCount="2">
    <brk id="33" max="12" man="1"/>
    <brk id="56" max="12" man="1"/>
  </rowBreaks>
</worksheet>
</file>

<file path=xl/worksheets/sheet13.xml><?xml version="1.0" encoding="utf-8"?>
<worksheet xmlns="http://schemas.openxmlformats.org/spreadsheetml/2006/main" xmlns:r="http://schemas.openxmlformats.org/officeDocument/2006/relationships">
  <dimension ref="A1:Z83"/>
  <sheetViews>
    <sheetView view="pageBreakPreview" zoomScaleSheetLayoutView="100" zoomScalePageLayoutView="0" workbookViewId="0" topLeftCell="A1">
      <selection activeCell="J81" sqref="J81:M81"/>
    </sheetView>
  </sheetViews>
  <sheetFormatPr defaultColWidth="9.00390625" defaultRowHeight="12.75"/>
  <cols>
    <col min="1" max="1" width="4.375" style="213" customWidth="1"/>
    <col min="2" max="2" width="14.625" style="213" customWidth="1"/>
    <col min="3" max="3" width="9.125" style="213" customWidth="1"/>
    <col min="4" max="4" width="28.25390625" style="213" customWidth="1"/>
    <col min="5" max="13" width="13.00390625" style="213" customWidth="1"/>
    <col min="14" max="16384" width="9.125" style="213" customWidth="1"/>
  </cols>
  <sheetData>
    <row r="1" spans="10:13" ht="15.75" customHeight="1">
      <c r="J1" s="797" t="s">
        <v>644</v>
      </c>
      <c r="K1" s="797"/>
      <c r="L1" s="797"/>
      <c r="M1" s="797"/>
    </row>
    <row r="2" spans="10:13" ht="15.75">
      <c r="J2" s="797"/>
      <c r="K2" s="797"/>
      <c r="L2" s="797"/>
      <c r="M2" s="797"/>
    </row>
    <row r="3" spans="10:13" ht="15.75">
      <c r="J3" s="797"/>
      <c r="K3" s="797"/>
      <c r="L3" s="797"/>
      <c r="M3" s="797"/>
    </row>
    <row r="4" spans="10:13" ht="15.75">
      <c r="J4" s="797"/>
      <c r="K4" s="797"/>
      <c r="L4" s="797"/>
      <c r="M4" s="797"/>
    </row>
    <row r="5" spans="1:13" ht="15.75">
      <c r="A5" s="798" t="s">
        <v>215</v>
      </c>
      <c r="B5" s="798"/>
      <c r="C5" s="798"/>
      <c r="D5" s="798"/>
      <c r="E5" s="798"/>
      <c r="F5" s="798"/>
      <c r="G5" s="798"/>
      <c r="H5" s="798"/>
      <c r="I5" s="798"/>
      <c r="J5" s="798"/>
      <c r="K5" s="798"/>
      <c r="L5" s="798"/>
      <c r="M5" s="798"/>
    </row>
    <row r="6" spans="1:13" ht="15.75">
      <c r="A6" s="798" t="s">
        <v>182</v>
      </c>
      <c r="B6" s="798"/>
      <c r="C6" s="798"/>
      <c r="D6" s="798"/>
      <c r="E6" s="798"/>
      <c r="F6" s="798"/>
      <c r="G6" s="798"/>
      <c r="H6" s="798"/>
      <c r="I6" s="798"/>
      <c r="J6" s="798"/>
      <c r="K6" s="798"/>
      <c r="L6" s="798"/>
      <c r="M6" s="798"/>
    </row>
    <row r="7" spans="1:13" ht="15.75">
      <c r="A7" s="793" t="s">
        <v>551</v>
      </c>
      <c r="B7" s="214" t="s">
        <v>552</v>
      </c>
      <c r="C7" s="215"/>
      <c r="E7" s="799" t="s">
        <v>553</v>
      </c>
      <c r="F7" s="799"/>
      <c r="G7" s="799"/>
      <c r="H7" s="799"/>
      <c r="I7" s="799"/>
      <c r="J7" s="799"/>
      <c r="K7" s="799"/>
      <c r="L7" s="799"/>
      <c r="M7" s="799"/>
    </row>
    <row r="8" spans="1:13" ht="15" customHeight="1">
      <c r="A8" s="793"/>
      <c r="B8" s="216" t="s">
        <v>646</v>
      </c>
      <c r="C8" s="215"/>
      <c r="E8" s="796" t="s">
        <v>555</v>
      </c>
      <c r="F8" s="796"/>
      <c r="G8" s="796"/>
      <c r="H8" s="796"/>
      <c r="I8" s="796"/>
      <c r="J8" s="796"/>
      <c r="K8" s="796"/>
      <c r="L8" s="796"/>
      <c r="M8" s="796"/>
    </row>
    <row r="9" spans="1:13" ht="15.75">
      <c r="A9" s="793" t="s">
        <v>556</v>
      </c>
      <c r="B9" s="214" t="s">
        <v>557</v>
      </c>
      <c r="C9" s="215"/>
      <c r="E9" s="799" t="s">
        <v>553</v>
      </c>
      <c r="F9" s="799"/>
      <c r="G9" s="799"/>
      <c r="H9" s="799"/>
      <c r="I9" s="799"/>
      <c r="J9" s="799"/>
      <c r="K9" s="799"/>
      <c r="L9" s="799"/>
      <c r="M9" s="799"/>
    </row>
    <row r="10" spans="1:13" ht="15" customHeight="1">
      <c r="A10" s="793"/>
      <c r="B10" s="216" t="s">
        <v>646</v>
      </c>
      <c r="C10" s="215"/>
      <c r="E10" s="800" t="s">
        <v>558</v>
      </c>
      <c r="F10" s="800"/>
      <c r="G10" s="800"/>
      <c r="H10" s="800"/>
      <c r="I10" s="800"/>
      <c r="J10" s="800"/>
      <c r="K10" s="800"/>
      <c r="L10" s="800"/>
      <c r="M10" s="800"/>
    </row>
    <row r="11" spans="1:13" ht="48.75" customHeight="1">
      <c r="A11" s="793" t="s">
        <v>559</v>
      </c>
      <c r="B11" s="214" t="s">
        <v>121</v>
      </c>
      <c r="C11" s="214" t="s">
        <v>122</v>
      </c>
      <c r="E11" s="795" t="s">
        <v>123</v>
      </c>
      <c r="F11" s="795"/>
      <c r="G11" s="795"/>
      <c r="H11" s="795"/>
      <c r="I11" s="795"/>
      <c r="J11" s="795"/>
      <c r="K11" s="795"/>
      <c r="L11" s="795"/>
      <c r="M11" s="795"/>
    </row>
    <row r="12" spans="1:13" ht="31.5" customHeight="1">
      <c r="A12" s="793"/>
      <c r="B12" s="217" t="s">
        <v>650</v>
      </c>
      <c r="C12" s="217" t="s">
        <v>563</v>
      </c>
      <c r="E12" s="796" t="s">
        <v>564</v>
      </c>
      <c r="F12" s="796"/>
      <c r="G12" s="796"/>
      <c r="H12" s="796"/>
      <c r="I12" s="796"/>
      <c r="J12" s="796"/>
      <c r="K12" s="796"/>
      <c r="L12" s="796"/>
      <c r="M12" s="796"/>
    </row>
    <row r="13" spans="1:13" ht="19.5" customHeight="1">
      <c r="A13" s="791" t="s">
        <v>651</v>
      </c>
      <c r="B13" s="791"/>
      <c r="C13" s="791"/>
      <c r="D13" s="791"/>
      <c r="E13" s="791"/>
      <c r="F13" s="791"/>
      <c r="G13" s="791"/>
      <c r="H13" s="791"/>
      <c r="I13" s="791"/>
      <c r="J13" s="791"/>
      <c r="K13" s="791"/>
      <c r="L13" s="791"/>
      <c r="M13" s="791"/>
    </row>
    <row r="14" ht="15.75">
      <c r="A14" s="218"/>
    </row>
    <row r="15" spans="1:13" ht="31.5">
      <c r="A15" s="219" t="s">
        <v>576</v>
      </c>
      <c r="B15" s="784" t="s">
        <v>652</v>
      </c>
      <c r="C15" s="784"/>
      <c r="D15" s="784"/>
      <c r="E15" s="784"/>
      <c r="F15" s="784"/>
      <c r="G15" s="784"/>
      <c r="H15" s="784"/>
      <c r="I15" s="784"/>
      <c r="J15" s="784"/>
      <c r="K15" s="784"/>
      <c r="L15" s="784"/>
      <c r="M15" s="784"/>
    </row>
    <row r="16" spans="1:13" ht="15.75">
      <c r="A16" s="219">
        <v>1</v>
      </c>
      <c r="B16" s="777" t="s">
        <v>653</v>
      </c>
      <c r="C16" s="778"/>
      <c r="D16" s="778"/>
      <c r="E16" s="778"/>
      <c r="F16" s="778"/>
      <c r="G16" s="778"/>
      <c r="H16" s="778"/>
      <c r="I16" s="778"/>
      <c r="J16" s="778"/>
      <c r="K16" s="778"/>
      <c r="L16" s="778"/>
      <c r="M16" s="779"/>
    </row>
    <row r="17" spans="1:13" ht="15.75">
      <c r="A17" s="219"/>
      <c r="B17" s="784"/>
      <c r="C17" s="784"/>
      <c r="D17" s="784"/>
      <c r="E17" s="784"/>
      <c r="F17" s="784"/>
      <c r="G17" s="784"/>
      <c r="H17" s="784"/>
      <c r="I17" s="784"/>
      <c r="J17" s="784"/>
      <c r="K17" s="784"/>
      <c r="L17" s="784"/>
      <c r="M17" s="784"/>
    </row>
    <row r="18" ht="15.75">
      <c r="A18" s="218"/>
    </row>
    <row r="19" ht="15.75">
      <c r="A19" s="220" t="s">
        <v>654</v>
      </c>
    </row>
    <row r="20" spans="1:13" ht="33.75" customHeight="1">
      <c r="A20" s="783" t="s">
        <v>124</v>
      </c>
      <c r="B20" s="783"/>
      <c r="C20" s="783"/>
      <c r="D20" s="783"/>
      <c r="E20" s="783"/>
      <c r="F20" s="783"/>
      <c r="G20" s="783"/>
      <c r="H20" s="783"/>
      <c r="I20" s="783"/>
      <c r="J20" s="783"/>
      <c r="K20" s="783"/>
      <c r="L20" s="783"/>
      <c r="M20" s="783"/>
    </row>
    <row r="21" ht="15.75">
      <c r="A21" s="220" t="s">
        <v>656</v>
      </c>
    </row>
    <row r="22" ht="15.75">
      <c r="A22" s="218"/>
    </row>
    <row r="23" spans="1:13" ht="32.25" customHeight="1">
      <c r="A23" s="219" t="s">
        <v>576</v>
      </c>
      <c r="B23" s="784" t="s">
        <v>657</v>
      </c>
      <c r="C23" s="784"/>
      <c r="D23" s="784"/>
      <c r="E23" s="784"/>
      <c r="F23" s="784"/>
      <c r="G23" s="784"/>
      <c r="H23" s="784"/>
      <c r="I23" s="784"/>
      <c r="J23" s="784"/>
      <c r="K23" s="784"/>
      <c r="L23" s="784"/>
      <c r="M23" s="784"/>
    </row>
    <row r="24" spans="1:13" ht="33.75" customHeight="1">
      <c r="A24" s="219">
        <v>1</v>
      </c>
      <c r="B24" s="777" t="s">
        <v>124</v>
      </c>
      <c r="C24" s="778"/>
      <c r="D24" s="778"/>
      <c r="E24" s="778"/>
      <c r="F24" s="778"/>
      <c r="G24" s="778"/>
      <c r="H24" s="778"/>
      <c r="I24" s="778"/>
      <c r="J24" s="778"/>
      <c r="K24" s="778"/>
      <c r="L24" s="778"/>
      <c r="M24" s="779"/>
    </row>
    <row r="25" spans="1:13" ht="15.75">
      <c r="A25" s="219"/>
      <c r="B25" s="784"/>
      <c r="C25" s="784"/>
      <c r="D25" s="784"/>
      <c r="E25" s="784"/>
      <c r="F25" s="784"/>
      <c r="G25" s="784"/>
      <c r="H25" s="784"/>
      <c r="I25" s="784"/>
      <c r="J25" s="784"/>
      <c r="K25" s="784"/>
      <c r="L25" s="784"/>
      <c r="M25" s="784"/>
    </row>
    <row r="26" ht="15.75">
      <c r="A26" s="218"/>
    </row>
    <row r="27" ht="15.75">
      <c r="A27" s="220" t="s">
        <v>658</v>
      </c>
    </row>
    <row r="28" ht="15.75">
      <c r="B28" s="215" t="s">
        <v>659</v>
      </c>
    </row>
    <row r="29" ht="15.75">
      <c r="A29" s="218"/>
    </row>
    <row r="30" spans="1:26" ht="30" customHeight="1">
      <c r="A30" s="784" t="s">
        <v>576</v>
      </c>
      <c r="B30" s="784" t="s">
        <v>660</v>
      </c>
      <c r="C30" s="784"/>
      <c r="D30" s="784"/>
      <c r="E30" s="784" t="s">
        <v>568</v>
      </c>
      <c r="F30" s="784"/>
      <c r="G30" s="784"/>
      <c r="H30" s="784" t="s">
        <v>661</v>
      </c>
      <c r="I30" s="784"/>
      <c r="J30" s="784"/>
      <c r="K30" s="784" t="s">
        <v>570</v>
      </c>
      <c r="L30" s="784"/>
      <c r="M30" s="784"/>
      <c r="R30" s="794"/>
      <c r="S30" s="794"/>
      <c r="T30" s="794"/>
      <c r="U30" s="794"/>
      <c r="V30" s="794"/>
      <c r="W30" s="794"/>
      <c r="X30" s="794"/>
      <c r="Y30" s="794"/>
      <c r="Z30" s="794"/>
    </row>
    <row r="31" spans="1:26" ht="33" customHeight="1">
      <c r="A31" s="784"/>
      <c r="B31" s="784"/>
      <c r="C31" s="784"/>
      <c r="D31" s="784"/>
      <c r="E31" s="219" t="s">
        <v>571</v>
      </c>
      <c r="F31" s="219" t="s">
        <v>572</v>
      </c>
      <c r="G31" s="219" t="s">
        <v>573</v>
      </c>
      <c r="H31" s="219" t="s">
        <v>571</v>
      </c>
      <c r="I31" s="219" t="s">
        <v>572</v>
      </c>
      <c r="J31" s="219" t="s">
        <v>573</v>
      </c>
      <c r="K31" s="219" t="s">
        <v>571</v>
      </c>
      <c r="L31" s="219" t="s">
        <v>572</v>
      </c>
      <c r="M31" s="219" t="s">
        <v>573</v>
      </c>
      <c r="R31" s="221"/>
      <c r="S31" s="221"/>
      <c r="T31" s="221"/>
      <c r="U31" s="221"/>
      <c r="V31" s="221"/>
      <c r="W31" s="221"/>
      <c r="X31" s="221"/>
      <c r="Y31" s="221"/>
      <c r="Z31" s="221"/>
    </row>
    <row r="32" spans="1:26" ht="15.75">
      <c r="A32" s="219">
        <v>1</v>
      </c>
      <c r="B32" s="784">
        <v>2</v>
      </c>
      <c r="C32" s="784"/>
      <c r="D32" s="784"/>
      <c r="E32" s="219">
        <v>3</v>
      </c>
      <c r="F32" s="219">
        <v>4</v>
      </c>
      <c r="G32" s="219">
        <v>5</v>
      </c>
      <c r="H32" s="219">
        <v>6</v>
      </c>
      <c r="I32" s="219">
        <v>7</v>
      </c>
      <c r="J32" s="219">
        <v>8</v>
      </c>
      <c r="K32" s="219">
        <v>9</v>
      </c>
      <c r="L32" s="219">
        <v>10</v>
      </c>
      <c r="M32" s="219">
        <v>11</v>
      </c>
      <c r="R32" s="221"/>
      <c r="S32" s="221"/>
      <c r="T32" s="221"/>
      <c r="U32" s="221"/>
      <c r="V32" s="221"/>
      <c r="W32" s="221"/>
      <c r="X32" s="221"/>
      <c r="Y32" s="221"/>
      <c r="Z32" s="221"/>
    </row>
    <row r="33" spans="1:26" ht="79.5" customHeight="1">
      <c r="A33" s="219">
        <v>1</v>
      </c>
      <c r="B33" s="787" t="s">
        <v>124</v>
      </c>
      <c r="C33" s="788"/>
      <c r="D33" s="789"/>
      <c r="E33" s="219">
        <v>29172</v>
      </c>
      <c r="F33" s="219">
        <v>1966083</v>
      </c>
      <c r="G33" s="219">
        <f>E33+F33</f>
        <v>1995255</v>
      </c>
      <c r="H33" s="219">
        <v>3710</v>
      </c>
      <c r="I33" s="219">
        <v>1943194</v>
      </c>
      <c r="J33" s="219">
        <f>H33+I33</f>
        <v>1946904</v>
      </c>
      <c r="K33" s="219">
        <f>H33-E33</f>
        <v>-25462</v>
      </c>
      <c r="L33" s="219">
        <f>I33-F33</f>
        <v>-22889</v>
      </c>
      <c r="M33" s="219">
        <f>J33-G33</f>
        <v>-48351</v>
      </c>
      <c r="R33" s="221"/>
      <c r="S33" s="221"/>
      <c r="T33" s="221"/>
      <c r="U33" s="221"/>
      <c r="V33" s="221"/>
      <c r="W33" s="221"/>
      <c r="X33" s="221"/>
      <c r="Y33" s="221"/>
      <c r="Z33" s="221"/>
    </row>
    <row r="34" spans="1:26" ht="15.75">
      <c r="A34" s="219"/>
      <c r="B34" s="784" t="s">
        <v>592</v>
      </c>
      <c r="C34" s="784"/>
      <c r="D34" s="784"/>
      <c r="E34" s="219">
        <f>E33</f>
        <v>29172</v>
      </c>
      <c r="F34" s="219">
        <f aca="true" t="shared" si="0" ref="F34:M34">F33</f>
        <v>1966083</v>
      </c>
      <c r="G34" s="219">
        <f t="shared" si="0"/>
        <v>1995255</v>
      </c>
      <c r="H34" s="219">
        <f t="shared" si="0"/>
        <v>3710</v>
      </c>
      <c r="I34" s="219">
        <f t="shared" si="0"/>
        <v>1943194</v>
      </c>
      <c r="J34" s="219">
        <f t="shared" si="0"/>
        <v>1946904</v>
      </c>
      <c r="K34" s="219">
        <f t="shared" si="0"/>
        <v>-25462</v>
      </c>
      <c r="L34" s="219">
        <f t="shared" si="0"/>
        <v>-22889</v>
      </c>
      <c r="M34" s="219">
        <f t="shared" si="0"/>
        <v>-48351</v>
      </c>
      <c r="R34" s="221"/>
      <c r="S34" s="221"/>
      <c r="T34" s="221"/>
      <c r="U34" s="221"/>
      <c r="V34" s="221"/>
      <c r="W34" s="221"/>
      <c r="X34" s="221"/>
      <c r="Y34" s="221"/>
      <c r="Z34" s="221"/>
    </row>
    <row r="35" spans="1:26" ht="15.75">
      <c r="A35" s="219"/>
      <c r="B35" s="784"/>
      <c r="C35" s="784"/>
      <c r="D35" s="784"/>
      <c r="E35" s="219"/>
      <c r="F35" s="219"/>
      <c r="G35" s="219"/>
      <c r="H35" s="219"/>
      <c r="I35" s="219"/>
      <c r="J35" s="219"/>
      <c r="K35" s="219"/>
      <c r="L35" s="219"/>
      <c r="M35" s="219"/>
      <c r="R35" s="221"/>
      <c r="S35" s="221"/>
      <c r="T35" s="221"/>
      <c r="U35" s="221"/>
      <c r="V35" s="221"/>
      <c r="W35" s="221"/>
      <c r="X35" s="221"/>
      <c r="Y35" s="221"/>
      <c r="Z35" s="221"/>
    </row>
    <row r="36" spans="1:13" ht="32.25" customHeight="1">
      <c r="A36" s="792" t="s">
        <v>342</v>
      </c>
      <c r="B36" s="792"/>
      <c r="C36" s="792"/>
      <c r="D36" s="792"/>
      <c r="E36" s="792"/>
      <c r="F36" s="792"/>
      <c r="G36" s="792"/>
      <c r="H36" s="792"/>
      <c r="I36" s="792"/>
      <c r="J36" s="792"/>
      <c r="K36" s="792"/>
      <c r="L36" s="792"/>
      <c r="M36" s="792"/>
    </row>
    <row r="37" spans="1:13" ht="15.75">
      <c r="A37" s="774" t="s">
        <v>390</v>
      </c>
      <c r="B37" s="775"/>
      <c r="C37" s="775"/>
      <c r="D37" s="775"/>
      <c r="E37" s="775"/>
      <c r="F37" s="775"/>
      <c r="G37" s="775"/>
      <c r="H37" s="775"/>
      <c r="I37" s="775"/>
      <c r="J37" s="775"/>
      <c r="K37" s="775"/>
      <c r="L37" s="775"/>
      <c r="M37" s="776"/>
    </row>
    <row r="38" spans="1:13" ht="33" customHeight="1">
      <c r="A38" s="783" t="s">
        <v>668</v>
      </c>
      <c r="B38" s="783"/>
      <c r="C38" s="783"/>
      <c r="D38" s="783"/>
      <c r="E38" s="783"/>
      <c r="F38" s="783"/>
      <c r="G38" s="783"/>
      <c r="H38" s="783"/>
      <c r="I38" s="783"/>
      <c r="J38" s="783"/>
      <c r="K38" s="783"/>
      <c r="L38" s="783"/>
      <c r="M38" s="783"/>
    </row>
    <row r="39" ht="15.75">
      <c r="B39" s="215" t="s">
        <v>659</v>
      </c>
    </row>
    <row r="40" ht="15.75">
      <c r="A40" s="218"/>
    </row>
    <row r="41" spans="1:13" ht="31.5" customHeight="1">
      <c r="A41" s="784" t="s">
        <v>669</v>
      </c>
      <c r="B41" s="784" t="s">
        <v>670</v>
      </c>
      <c r="C41" s="784"/>
      <c r="D41" s="784"/>
      <c r="E41" s="784" t="s">
        <v>568</v>
      </c>
      <c r="F41" s="784"/>
      <c r="G41" s="784"/>
      <c r="H41" s="784" t="s">
        <v>661</v>
      </c>
      <c r="I41" s="784"/>
      <c r="J41" s="784"/>
      <c r="K41" s="784" t="s">
        <v>570</v>
      </c>
      <c r="L41" s="784"/>
      <c r="M41" s="784"/>
    </row>
    <row r="42" spans="1:13" ht="33.75" customHeight="1">
      <c r="A42" s="784"/>
      <c r="B42" s="784"/>
      <c r="C42" s="784"/>
      <c r="D42" s="784"/>
      <c r="E42" s="219" t="s">
        <v>571</v>
      </c>
      <c r="F42" s="219" t="s">
        <v>572</v>
      </c>
      <c r="G42" s="219" t="s">
        <v>573</v>
      </c>
      <c r="H42" s="219" t="s">
        <v>571</v>
      </c>
      <c r="I42" s="219" t="s">
        <v>572</v>
      </c>
      <c r="J42" s="219" t="s">
        <v>573</v>
      </c>
      <c r="K42" s="219" t="s">
        <v>571</v>
      </c>
      <c r="L42" s="219" t="s">
        <v>572</v>
      </c>
      <c r="M42" s="219" t="s">
        <v>573</v>
      </c>
    </row>
    <row r="43" spans="1:13" ht="15.75">
      <c r="A43" s="219">
        <v>1</v>
      </c>
      <c r="B43" s="784">
        <v>2</v>
      </c>
      <c r="C43" s="784"/>
      <c r="D43" s="784"/>
      <c r="E43" s="219">
        <v>3</v>
      </c>
      <c r="F43" s="219">
        <v>4</v>
      </c>
      <c r="G43" s="219">
        <v>5</v>
      </c>
      <c r="H43" s="219">
        <v>6</v>
      </c>
      <c r="I43" s="219">
        <v>7</v>
      </c>
      <c r="J43" s="219">
        <v>8</v>
      </c>
      <c r="K43" s="219">
        <v>9</v>
      </c>
      <c r="L43" s="219">
        <v>10</v>
      </c>
      <c r="M43" s="219">
        <v>11</v>
      </c>
    </row>
    <row r="44" spans="1:13" ht="46.5" customHeight="1">
      <c r="A44" s="219">
        <v>1</v>
      </c>
      <c r="B44" s="787" t="s">
        <v>125</v>
      </c>
      <c r="C44" s="788"/>
      <c r="D44" s="789"/>
      <c r="E44" s="219">
        <v>26672</v>
      </c>
      <c r="F44" s="219"/>
      <c r="G44" s="219">
        <f>E44+F44</f>
        <v>26672</v>
      </c>
      <c r="H44" s="219">
        <v>1710</v>
      </c>
      <c r="I44" s="219"/>
      <c r="J44" s="219">
        <f>H44+I44</f>
        <v>1710</v>
      </c>
      <c r="K44" s="219">
        <f>H44-E44</f>
        <v>-24962</v>
      </c>
      <c r="L44" s="219">
        <f>I44-F44</f>
        <v>0</v>
      </c>
      <c r="M44" s="219">
        <f>J44-G44</f>
        <v>-24962</v>
      </c>
    </row>
    <row r="45" ht="15.75">
      <c r="A45" s="218"/>
    </row>
    <row r="46" ht="15.75">
      <c r="A46" s="220" t="s">
        <v>672</v>
      </c>
    </row>
    <row r="47" ht="15.75">
      <c r="A47" s="218"/>
    </row>
    <row r="48" spans="1:13" ht="29.25" customHeight="1">
      <c r="A48" s="784" t="s">
        <v>669</v>
      </c>
      <c r="B48" s="784" t="s">
        <v>602</v>
      </c>
      <c r="C48" s="784" t="s">
        <v>603</v>
      </c>
      <c r="D48" s="784" t="s">
        <v>604</v>
      </c>
      <c r="E48" s="784" t="s">
        <v>568</v>
      </c>
      <c r="F48" s="784"/>
      <c r="G48" s="784"/>
      <c r="H48" s="784" t="s">
        <v>673</v>
      </c>
      <c r="I48" s="784"/>
      <c r="J48" s="784"/>
      <c r="K48" s="784" t="s">
        <v>570</v>
      </c>
      <c r="L48" s="784"/>
      <c r="M48" s="784"/>
    </row>
    <row r="49" spans="1:13" ht="30.75" customHeight="1">
      <c r="A49" s="784"/>
      <c r="B49" s="784"/>
      <c r="C49" s="784"/>
      <c r="D49" s="784"/>
      <c r="E49" s="219" t="s">
        <v>571</v>
      </c>
      <c r="F49" s="219" t="s">
        <v>572</v>
      </c>
      <c r="G49" s="219" t="s">
        <v>573</v>
      </c>
      <c r="H49" s="219" t="s">
        <v>571</v>
      </c>
      <c r="I49" s="219" t="s">
        <v>572</v>
      </c>
      <c r="J49" s="219" t="s">
        <v>573</v>
      </c>
      <c r="K49" s="219" t="s">
        <v>571</v>
      </c>
      <c r="L49" s="219" t="s">
        <v>572</v>
      </c>
      <c r="M49" s="219" t="s">
        <v>573</v>
      </c>
    </row>
    <row r="50" spans="1:13" ht="15.75">
      <c r="A50" s="219">
        <v>1</v>
      </c>
      <c r="B50" s="219">
        <v>2</v>
      </c>
      <c r="C50" s="219">
        <v>3</v>
      </c>
      <c r="D50" s="219">
        <v>4</v>
      </c>
      <c r="E50" s="219">
        <v>5</v>
      </c>
      <c r="F50" s="219">
        <v>6</v>
      </c>
      <c r="G50" s="219">
        <v>7</v>
      </c>
      <c r="H50" s="219">
        <v>8</v>
      </c>
      <c r="I50" s="219">
        <v>9</v>
      </c>
      <c r="J50" s="219">
        <v>10</v>
      </c>
      <c r="K50" s="219">
        <v>11</v>
      </c>
      <c r="L50" s="219">
        <v>12</v>
      </c>
      <c r="M50" s="219">
        <v>13</v>
      </c>
    </row>
    <row r="51" spans="1:13" ht="15.75">
      <c r="A51" s="219">
        <v>1</v>
      </c>
      <c r="B51" s="219" t="s">
        <v>607</v>
      </c>
      <c r="C51" s="219"/>
      <c r="D51" s="219"/>
      <c r="E51" s="219"/>
      <c r="F51" s="219"/>
      <c r="G51" s="219"/>
      <c r="H51" s="219"/>
      <c r="I51" s="219"/>
      <c r="J51" s="219"/>
      <c r="K51" s="219"/>
      <c r="L51" s="219"/>
      <c r="M51" s="219"/>
    </row>
    <row r="52" spans="1:13" ht="207" customHeight="1">
      <c r="A52" s="219"/>
      <c r="B52" s="222" t="s">
        <v>126</v>
      </c>
      <c r="C52" s="223" t="s">
        <v>675</v>
      </c>
      <c r="D52" s="224" t="s">
        <v>127</v>
      </c>
      <c r="E52" s="225">
        <v>37</v>
      </c>
      <c r="F52" s="225">
        <v>37</v>
      </c>
      <c r="G52" s="225">
        <v>37</v>
      </c>
      <c r="H52" s="225">
        <v>37</v>
      </c>
      <c r="I52" s="225">
        <v>37</v>
      </c>
      <c r="J52" s="225">
        <v>37</v>
      </c>
      <c r="K52" s="225">
        <f aca="true" t="shared" si="1" ref="K52:M54">H52-E52</f>
        <v>0</v>
      </c>
      <c r="L52" s="225">
        <f t="shared" si="1"/>
        <v>0</v>
      </c>
      <c r="M52" s="225">
        <f t="shared" si="1"/>
        <v>0</v>
      </c>
    </row>
    <row r="53" spans="1:13" ht="258" customHeight="1">
      <c r="A53" s="219"/>
      <c r="B53" s="222" t="s">
        <v>128</v>
      </c>
      <c r="C53" s="223" t="s">
        <v>675</v>
      </c>
      <c r="D53" s="224" t="s">
        <v>129</v>
      </c>
      <c r="E53" s="225">
        <v>6</v>
      </c>
      <c r="F53" s="225">
        <v>6</v>
      </c>
      <c r="G53" s="225">
        <v>6</v>
      </c>
      <c r="H53" s="225">
        <v>6</v>
      </c>
      <c r="I53" s="225">
        <v>6</v>
      </c>
      <c r="J53" s="225">
        <v>6</v>
      </c>
      <c r="K53" s="225">
        <f t="shared" si="1"/>
        <v>0</v>
      </c>
      <c r="L53" s="225">
        <f t="shared" si="1"/>
        <v>0</v>
      </c>
      <c r="M53" s="225">
        <f t="shared" si="1"/>
        <v>0</v>
      </c>
    </row>
    <row r="54" spans="1:13" ht="333" customHeight="1">
      <c r="A54" s="219"/>
      <c r="B54" s="222" t="s">
        <v>130</v>
      </c>
      <c r="C54" s="223" t="s">
        <v>623</v>
      </c>
      <c r="D54" s="224" t="s">
        <v>131</v>
      </c>
      <c r="E54" s="225">
        <f aca="true" t="shared" si="2" ref="E54:J54">E55</f>
        <v>29.172</v>
      </c>
      <c r="F54" s="225">
        <f t="shared" si="2"/>
        <v>1966.083</v>
      </c>
      <c r="G54" s="225">
        <f t="shared" si="2"/>
        <v>1995.255</v>
      </c>
      <c r="H54" s="226">
        <f t="shared" si="2"/>
        <v>3.71</v>
      </c>
      <c r="I54" s="225">
        <f t="shared" si="2"/>
        <v>1943.194</v>
      </c>
      <c r="J54" s="225">
        <f t="shared" si="2"/>
        <v>1946.904</v>
      </c>
      <c r="K54" s="226">
        <f t="shared" si="1"/>
        <v>-25.462</v>
      </c>
      <c r="L54" s="225">
        <f t="shared" si="1"/>
        <v>-22.889000000000124</v>
      </c>
      <c r="M54" s="225">
        <f t="shared" si="1"/>
        <v>-48.35100000000011</v>
      </c>
    </row>
    <row r="55" spans="1:13" ht="246.75" customHeight="1">
      <c r="A55" s="219"/>
      <c r="B55" s="222" t="s">
        <v>132</v>
      </c>
      <c r="C55" s="223" t="s">
        <v>623</v>
      </c>
      <c r="D55" s="227" t="s">
        <v>133</v>
      </c>
      <c r="E55" s="225">
        <f>E56+E57</f>
        <v>29.172</v>
      </c>
      <c r="F55" s="225">
        <f>F57</f>
        <v>1966.083</v>
      </c>
      <c r="G55" s="225">
        <f>G56+G57</f>
        <v>1995.255</v>
      </c>
      <c r="H55" s="226">
        <f>H56+H57</f>
        <v>3.71</v>
      </c>
      <c r="I55" s="225">
        <f>I57</f>
        <v>1943.194</v>
      </c>
      <c r="J55" s="225">
        <f>J56+J57</f>
        <v>1946.904</v>
      </c>
      <c r="K55" s="226">
        <f>K56+K57</f>
        <v>-25.462</v>
      </c>
      <c r="L55" s="225">
        <f>L56+L57</f>
        <v>-22.889000000000124</v>
      </c>
      <c r="M55" s="225">
        <f>M57+M56</f>
        <v>-48.35100000000013</v>
      </c>
    </row>
    <row r="56" spans="1:13" ht="118.5" customHeight="1">
      <c r="A56" s="219"/>
      <c r="B56" s="222" t="s">
        <v>134</v>
      </c>
      <c r="C56" s="223" t="s">
        <v>623</v>
      </c>
      <c r="D56" s="224" t="s">
        <v>135</v>
      </c>
      <c r="E56" s="225">
        <v>26.672</v>
      </c>
      <c r="F56" s="225"/>
      <c r="G56" s="225">
        <f>E56</f>
        <v>26.672</v>
      </c>
      <c r="H56" s="225">
        <f>1710/1000</f>
        <v>1.71</v>
      </c>
      <c r="I56" s="225"/>
      <c r="J56" s="225">
        <f>H56</f>
        <v>1.71</v>
      </c>
      <c r="K56" s="225">
        <f aca="true" t="shared" si="3" ref="K56:M57">H56-E56</f>
        <v>-24.962</v>
      </c>
      <c r="L56" s="225">
        <f t="shared" si="3"/>
        <v>0</v>
      </c>
      <c r="M56" s="225">
        <f t="shared" si="3"/>
        <v>-24.962</v>
      </c>
    </row>
    <row r="57" spans="1:13" ht="88.5" customHeight="1">
      <c r="A57" s="219"/>
      <c r="B57" s="222" t="s">
        <v>136</v>
      </c>
      <c r="C57" s="223" t="s">
        <v>623</v>
      </c>
      <c r="D57" s="224" t="s">
        <v>137</v>
      </c>
      <c r="E57" s="225">
        <v>2.5</v>
      </c>
      <c r="F57" s="225">
        <v>1966.083</v>
      </c>
      <c r="G57" s="225">
        <f>E57+F57</f>
        <v>1968.583</v>
      </c>
      <c r="H57" s="226">
        <f>2000/1000</f>
        <v>2</v>
      </c>
      <c r="I57" s="225">
        <f>1943194/1000</f>
        <v>1943.194</v>
      </c>
      <c r="J57" s="225">
        <f>H57+I57</f>
        <v>1945.194</v>
      </c>
      <c r="K57" s="226">
        <f t="shared" si="3"/>
        <v>-0.5</v>
      </c>
      <c r="L57" s="225">
        <f t="shared" si="3"/>
        <v>-22.889000000000124</v>
      </c>
      <c r="M57" s="225">
        <f t="shared" si="3"/>
        <v>-23.389000000000124</v>
      </c>
    </row>
    <row r="58" spans="1:13" ht="15.75">
      <c r="A58" s="784" t="s">
        <v>305</v>
      </c>
      <c r="B58" s="784"/>
      <c r="C58" s="784"/>
      <c r="D58" s="784"/>
      <c r="E58" s="784"/>
      <c r="F58" s="784"/>
      <c r="G58" s="784"/>
      <c r="H58" s="784"/>
      <c r="I58" s="784"/>
      <c r="J58" s="784"/>
      <c r="K58" s="784"/>
      <c r="L58" s="784"/>
      <c r="M58" s="784"/>
    </row>
    <row r="59" spans="1:13" ht="48.75" customHeight="1">
      <c r="A59" s="777" t="s">
        <v>138</v>
      </c>
      <c r="B59" s="778"/>
      <c r="C59" s="778"/>
      <c r="D59" s="778"/>
      <c r="E59" s="778"/>
      <c r="F59" s="778"/>
      <c r="G59" s="778"/>
      <c r="H59" s="778"/>
      <c r="I59" s="778"/>
      <c r="J59" s="778"/>
      <c r="K59" s="778"/>
      <c r="L59" s="778"/>
      <c r="M59" s="779"/>
    </row>
    <row r="60" spans="1:13" ht="15.75">
      <c r="A60" s="219">
        <v>2</v>
      </c>
      <c r="B60" s="219" t="s">
        <v>612</v>
      </c>
      <c r="C60" s="219"/>
      <c r="D60" s="219"/>
      <c r="E60" s="219"/>
      <c r="F60" s="219"/>
      <c r="G60" s="219"/>
      <c r="H60" s="219"/>
      <c r="I60" s="219"/>
      <c r="J60" s="219"/>
      <c r="K60" s="219"/>
      <c r="L60" s="219"/>
      <c r="M60" s="219"/>
    </row>
    <row r="61" spans="1:13" ht="257.25" customHeight="1">
      <c r="A61" s="219"/>
      <c r="B61" s="222" t="s">
        <v>139</v>
      </c>
      <c r="C61" s="223" t="s">
        <v>609</v>
      </c>
      <c r="D61" s="224" t="s">
        <v>129</v>
      </c>
      <c r="E61" s="225">
        <v>6</v>
      </c>
      <c r="F61" s="225">
        <v>6</v>
      </c>
      <c r="G61" s="225">
        <v>6</v>
      </c>
      <c r="H61" s="225">
        <v>6</v>
      </c>
      <c r="I61" s="225">
        <v>6</v>
      </c>
      <c r="J61" s="225">
        <v>6</v>
      </c>
      <c r="K61" s="225">
        <f aca="true" t="shared" si="4" ref="K61:M62">H61-E61</f>
        <v>0</v>
      </c>
      <c r="L61" s="225">
        <f t="shared" si="4"/>
        <v>0</v>
      </c>
      <c r="M61" s="225">
        <f t="shared" si="4"/>
        <v>0</v>
      </c>
    </row>
    <row r="62" spans="1:13" ht="114.75">
      <c r="A62" s="219"/>
      <c r="B62" s="222" t="s">
        <v>140</v>
      </c>
      <c r="C62" s="223" t="s">
        <v>141</v>
      </c>
      <c r="D62" s="224" t="s">
        <v>142</v>
      </c>
      <c r="E62" s="225">
        <v>186</v>
      </c>
      <c r="F62" s="225">
        <v>186</v>
      </c>
      <c r="G62" s="225">
        <v>186</v>
      </c>
      <c r="H62" s="225">
        <v>186</v>
      </c>
      <c r="I62" s="225">
        <v>186</v>
      </c>
      <c r="J62" s="225">
        <v>186</v>
      </c>
      <c r="K62" s="225">
        <f t="shared" si="4"/>
        <v>0</v>
      </c>
      <c r="L62" s="225">
        <f t="shared" si="4"/>
        <v>0</v>
      </c>
      <c r="M62" s="225">
        <f t="shared" si="4"/>
        <v>0</v>
      </c>
    </row>
    <row r="63" spans="1:13" ht="15.75">
      <c r="A63" s="784" t="s">
        <v>305</v>
      </c>
      <c r="B63" s="784"/>
      <c r="C63" s="784"/>
      <c r="D63" s="784"/>
      <c r="E63" s="784"/>
      <c r="F63" s="784"/>
      <c r="G63" s="784"/>
      <c r="H63" s="784"/>
      <c r="I63" s="784"/>
      <c r="J63" s="784"/>
      <c r="K63" s="784"/>
      <c r="L63" s="784"/>
      <c r="M63" s="784"/>
    </row>
    <row r="64" spans="1:13" ht="15.75">
      <c r="A64" s="219">
        <v>3</v>
      </c>
      <c r="B64" s="219" t="s">
        <v>617</v>
      </c>
      <c r="C64" s="219"/>
      <c r="D64" s="219"/>
      <c r="E64" s="219"/>
      <c r="F64" s="219"/>
      <c r="G64" s="219"/>
      <c r="H64" s="219"/>
      <c r="I64" s="219"/>
      <c r="J64" s="219"/>
      <c r="K64" s="219"/>
      <c r="L64" s="219"/>
      <c r="M64" s="219"/>
    </row>
    <row r="65" spans="1:13" ht="156.75" customHeight="1">
      <c r="A65" s="219"/>
      <c r="B65" s="228" t="s">
        <v>143</v>
      </c>
      <c r="C65" s="223" t="s">
        <v>623</v>
      </c>
      <c r="D65" s="224" t="s">
        <v>144</v>
      </c>
      <c r="E65" s="225">
        <v>0.157</v>
      </c>
      <c r="F65" s="225">
        <v>10.57</v>
      </c>
      <c r="G65" s="225">
        <f>E65+F65</f>
        <v>10.727</v>
      </c>
      <c r="H65" s="226">
        <f>H54/186</f>
        <v>0.019946236559139786</v>
      </c>
      <c r="I65" s="226">
        <f>I54/1000</f>
        <v>1.9431939999999999</v>
      </c>
      <c r="J65" s="226">
        <f>H65+I65</f>
        <v>1.9631402365591397</v>
      </c>
      <c r="K65" s="226">
        <f>H65-E65</f>
        <v>-0.1370537634408602</v>
      </c>
      <c r="L65" s="226">
        <f>J65-F65</f>
        <v>-8.60685976344086</v>
      </c>
      <c r="M65" s="226">
        <f>K65+L65</f>
        <v>-8.743913526881721</v>
      </c>
    </row>
    <row r="66" spans="1:13" ht="132.75" customHeight="1">
      <c r="A66" s="219"/>
      <c r="B66" s="228" t="s">
        <v>145</v>
      </c>
      <c r="C66" s="223" t="s">
        <v>141</v>
      </c>
      <c r="D66" s="224" t="s">
        <v>146</v>
      </c>
      <c r="E66" s="225">
        <v>31</v>
      </c>
      <c r="F66" s="225">
        <v>31</v>
      </c>
      <c r="G66" s="225">
        <v>31</v>
      </c>
      <c r="H66" s="225">
        <v>31</v>
      </c>
      <c r="I66" s="225">
        <v>31</v>
      </c>
      <c r="J66" s="225">
        <v>31</v>
      </c>
      <c r="K66" s="225">
        <f>H66-E66</f>
        <v>0</v>
      </c>
      <c r="L66" s="225">
        <f>I66-F66</f>
        <v>0</v>
      </c>
      <c r="M66" s="225">
        <f>J66-G66</f>
        <v>0</v>
      </c>
    </row>
    <row r="67" spans="1:13" ht="15.75">
      <c r="A67" s="784" t="s">
        <v>305</v>
      </c>
      <c r="B67" s="784"/>
      <c r="C67" s="784"/>
      <c r="D67" s="784"/>
      <c r="E67" s="784"/>
      <c r="F67" s="784"/>
      <c r="G67" s="784"/>
      <c r="H67" s="784"/>
      <c r="I67" s="784"/>
      <c r="J67" s="784"/>
      <c r="K67" s="784"/>
      <c r="L67" s="784"/>
      <c r="M67" s="784"/>
    </row>
    <row r="68" spans="1:13" ht="66.75" customHeight="1">
      <c r="A68" s="777" t="s">
        <v>147</v>
      </c>
      <c r="B68" s="778"/>
      <c r="C68" s="778"/>
      <c r="D68" s="778"/>
      <c r="E68" s="778"/>
      <c r="F68" s="778"/>
      <c r="G68" s="778"/>
      <c r="H68" s="778"/>
      <c r="I68" s="778"/>
      <c r="J68" s="778"/>
      <c r="K68" s="778"/>
      <c r="L68" s="778"/>
      <c r="M68" s="779"/>
    </row>
    <row r="69" spans="1:13" ht="15.75">
      <c r="A69" s="219">
        <v>4</v>
      </c>
      <c r="B69" s="219" t="s">
        <v>633</v>
      </c>
      <c r="C69" s="219"/>
      <c r="D69" s="219"/>
      <c r="E69" s="219"/>
      <c r="F69" s="219"/>
      <c r="G69" s="219"/>
      <c r="H69" s="219"/>
      <c r="I69" s="219"/>
      <c r="J69" s="219"/>
      <c r="K69" s="219"/>
      <c r="L69" s="219"/>
      <c r="M69" s="219"/>
    </row>
    <row r="70" spans="1:13" ht="127.5">
      <c r="A70" s="219"/>
      <c r="B70" s="222" t="s">
        <v>148</v>
      </c>
      <c r="C70" s="223" t="s">
        <v>635</v>
      </c>
      <c r="D70" s="224" t="s">
        <v>149</v>
      </c>
      <c r="E70" s="225">
        <v>16</v>
      </c>
      <c r="F70" s="225">
        <v>16</v>
      </c>
      <c r="G70" s="225">
        <v>16</v>
      </c>
      <c r="H70" s="225">
        <v>16</v>
      </c>
      <c r="I70" s="225">
        <v>16</v>
      </c>
      <c r="J70" s="225">
        <v>16</v>
      </c>
      <c r="K70" s="225">
        <f>H70-E70</f>
        <v>0</v>
      </c>
      <c r="L70" s="225">
        <f>I70-F70</f>
        <v>0</v>
      </c>
      <c r="M70" s="225">
        <f>J70-G70</f>
        <v>0</v>
      </c>
    </row>
    <row r="71" spans="1:13" ht="15.75">
      <c r="A71" s="219"/>
      <c r="B71" s="219"/>
      <c r="C71" s="219"/>
      <c r="D71" s="219"/>
      <c r="E71" s="219"/>
      <c r="F71" s="219"/>
      <c r="G71" s="219"/>
      <c r="H71" s="219"/>
      <c r="I71" s="219"/>
      <c r="J71" s="219"/>
      <c r="K71" s="219"/>
      <c r="L71" s="219"/>
      <c r="M71" s="219"/>
    </row>
    <row r="72" spans="1:13" ht="15.75">
      <c r="A72" s="784" t="s">
        <v>305</v>
      </c>
      <c r="B72" s="784"/>
      <c r="C72" s="784"/>
      <c r="D72" s="784"/>
      <c r="E72" s="784"/>
      <c r="F72" s="784"/>
      <c r="G72" s="784"/>
      <c r="H72" s="784"/>
      <c r="I72" s="784"/>
      <c r="J72" s="784"/>
      <c r="K72" s="784"/>
      <c r="L72" s="784"/>
      <c r="M72" s="784"/>
    </row>
    <row r="73" spans="1:13" ht="15.75">
      <c r="A73" s="784" t="s">
        <v>306</v>
      </c>
      <c r="B73" s="784"/>
      <c r="C73" s="784"/>
      <c r="D73" s="784"/>
      <c r="E73" s="784"/>
      <c r="F73" s="784"/>
      <c r="G73" s="784"/>
      <c r="H73" s="784"/>
      <c r="I73" s="784"/>
      <c r="J73" s="784"/>
      <c r="K73" s="784"/>
      <c r="L73" s="784"/>
      <c r="M73" s="784"/>
    </row>
    <row r="74" spans="1:13" ht="70.5" customHeight="1">
      <c r="A74" s="780" t="s">
        <v>150</v>
      </c>
      <c r="B74" s="781"/>
      <c r="C74" s="781"/>
      <c r="D74" s="781"/>
      <c r="E74" s="781"/>
      <c r="F74" s="781"/>
      <c r="G74" s="781"/>
      <c r="H74" s="781"/>
      <c r="I74" s="781"/>
      <c r="J74" s="781"/>
      <c r="K74" s="781"/>
      <c r="L74" s="781"/>
      <c r="M74" s="782"/>
    </row>
    <row r="75" spans="1:4" ht="19.5" customHeight="1">
      <c r="A75" s="220" t="s">
        <v>308</v>
      </c>
      <c r="B75" s="220"/>
      <c r="C75" s="220"/>
      <c r="D75" s="220"/>
    </row>
    <row r="76" spans="1:13" ht="83.25" customHeight="1">
      <c r="A76" s="783" t="s">
        <v>151</v>
      </c>
      <c r="B76" s="783"/>
      <c r="C76" s="783"/>
      <c r="D76" s="783"/>
      <c r="E76" s="783"/>
      <c r="F76" s="783"/>
      <c r="G76" s="783"/>
      <c r="H76" s="783"/>
      <c r="I76" s="783"/>
      <c r="J76" s="783"/>
      <c r="K76" s="783"/>
      <c r="L76" s="783"/>
      <c r="M76" s="783"/>
    </row>
    <row r="77" spans="1:4" ht="21" customHeight="1">
      <c r="A77" s="791" t="s">
        <v>310</v>
      </c>
      <c r="B77" s="791"/>
      <c r="C77" s="791"/>
      <c r="D77" s="791"/>
    </row>
    <row r="78" spans="1:4" ht="19.5" customHeight="1">
      <c r="A78" s="229" t="s">
        <v>311</v>
      </c>
      <c r="B78" s="229"/>
      <c r="C78" s="229"/>
      <c r="D78" s="229"/>
    </row>
    <row r="79" spans="1:5" ht="15.75">
      <c r="A79" s="790" t="s">
        <v>312</v>
      </c>
      <c r="B79" s="790"/>
      <c r="C79" s="790"/>
      <c r="D79" s="790"/>
      <c r="E79" s="790"/>
    </row>
    <row r="80" spans="1:13" ht="15.75">
      <c r="A80" s="790"/>
      <c r="B80" s="790"/>
      <c r="C80" s="790"/>
      <c r="D80" s="790"/>
      <c r="E80" s="790"/>
      <c r="G80" s="785"/>
      <c r="H80" s="785"/>
      <c r="J80" s="785" t="s">
        <v>639</v>
      </c>
      <c r="K80" s="785"/>
      <c r="L80" s="785"/>
      <c r="M80" s="785"/>
    </row>
    <row r="81" spans="1:13" ht="15.75" customHeight="1">
      <c r="A81" s="230"/>
      <c r="B81" s="230"/>
      <c r="C81" s="230"/>
      <c r="D81" s="230"/>
      <c r="E81" s="230"/>
      <c r="J81" s="786" t="s">
        <v>313</v>
      </c>
      <c r="K81" s="786"/>
      <c r="L81" s="786"/>
      <c r="M81" s="786"/>
    </row>
    <row r="82" spans="1:13" ht="43.5" customHeight="1">
      <c r="A82" s="790" t="s">
        <v>314</v>
      </c>
      <c r="B82" s="790"/>
      <c r="C82" s="790"/>
      <c r="D82" s="790"/>
      <c r="E82" s="790"/>
      <c r="G82" s="785"/>
      <c r="H82" s="785"/>
      <c r="J82" s="785" t="s">
        <v>643</v>
      </c>
      <c r="K82" s="785"/>
      <c r="L82" s="785"/>
      <c r="M82" s="785"/>
    </row>
    <row r="83" spans="1:13" ht="15.75" customHeight="1">
      <c r="A83" s="790"/>
      <c r="B83" s="790"/>
      <c r="C83" s="790"/>
      <c r="D83" s="790"/>
      <c r="E83" s="790"/>
      <c r="J83" s="786" t="s">
        <v>313</v>
      </c>
      <c r="K83" s="786"/>
      <c r="L83" s="786"/>
      <c r="M83" s="786"/>
    </row>
  </sheetData>
  <sheetProtection/>
  <mergeCells count="67">
    <mergeCell ref="J1:M4"/>
    <mergeCell ref="A11:A12"/>
    <mergeCell ref="R30:T30"/>
    <mergeCell ref="U30:W30"/>
    <mergeCell ref="A5:M5"/>
    <mergeCell ref="A6:M6"/>
    <mergeCell ref="E7:M7"/>
    <mergeCell ref="E8:M8"/>
    <mergeCell ref="E9:M9"/>
    <mergeCell ref="E10:M10"/>
    <mergeCell ref="X30:Z30"/>
    <mergeCell ref="E11:M11"/>
    <mergeCell ref="E12:M12"/>
    <mergeCell ref="B15:M15"/>
    <mergeCell ref="B16:M16"/>
    <mergeCell ref="B23:M23"/>
    <mergeCell ref="B24:M24"/>
    <mergeCell ref="B25:M25"/>
    <mergeCell ref="A20:M20"/>
    <mergeCell ref="A30:A31"/>
    <mergeCell ref="A48:A49"/>
    <mergeCell ref="B48:B49"/>
    <mergeCell ref="C48:C49"/>
    <mergeCell ref="D48:D49"/>
    <mergeCell ref="A7:A8"/>
    <mergeCell ref="A9:A10"/>
    <mergeCell ref="B17:M17"/>
    <mergeCell ref="A13:M13"/>
    <mergeCell ref="E30:G30"/>
    <mergeCell ref="H30:J30"/>
    <mergeCell ref="K30:M30"/>
    <mergeCell ref="B30:D31"/>
    <mergeCell ref="B32:D32"/>
    <mergeCell ref="B34:D34"/>
    <mergeCell ref="B35:D35"/>
    <mergeCell ref="A36:M36"/>
    <mergeCell ref="B33:D33"/>
    <mergeCell ref="J81:M81"/>
    <mergeCell ref="J80:M80"/>
    <mergeCell ref="A77:D77"/>
    <mergeCell ref="K48:M48"/>
    <mergeCell ref="A58:M58"/>
    <mergeCell ref="A63:M63"/>
    <mergeCell ref="A67:M67"/>
    <mergeCell ref="E48:G48"/>
    <mergeCell ref="H48:J48"/>
    <mergeCell ref="A76:M76"/>
    <mergeCell ref="J82:M82"/>
    <mergeCell ref="J83:M83"/>
    <mergeCell ref="B43:D43"/>
    <mergeCell ref="B44:D44"/>
    <mergeCell ref="A79:E80"/>
    <mergeCell ref="A82:E83"/>
    <mergeCell ref="G80:H80"/>
    <mergeCell ref="G82:H82"/>
    <mergeCell ref="A72:M72"/>
    <mergeCell ref="A73:M73"/>
    <mergeCell ref="A37:M37"/>
    <mergeCell ref="A59:M59"/>
    <mergeCell ref="A68:M68"/>
    <mergeCell ref="A74:M74"/>
    <mergeCell ref="A38:M38"/>
    <mergeCell ref="B41:D42"/>
    <mergeCell ref="K41:M41"/>
    <mergeCell ref="A41:A42"/>
    <mergeCell ref="E41:G41"/>
    <mergeCell ref="H41:J41"/>
  </mergeCells>
  <printOptions/>
  <pageMargins left="0.16" right="0.16" top="0.35" bottom="0.3" header="0.31496062992125984" footer="0.31496062992125984"/>
  <pageSetup horizontalDpi="600" verticalDpi="600" orientation="portrait" paperSize="9" scale="57" r:id="rId1"/>
</worksheet>
</file>

<file path=xl/worksheets/sheet14.xml><?xml version="1.0" encoding="utf-8"?>
<worksheet xmlns="http://schemas.openxmlformats.org/spreadsheetml/2006/main" xmlns:r="http://schemas.openxmlformats.org/officeDocument/2006/relationships">
  <dimension ref="A1:Z79"/>
  <sheetViews>
    <sheetView view="pageBreakPreview" zoomScaleSheetLayoutView="100" zoomScalePageLayoutView="0" workbookViewId="0" topLeftCell="A46">
      <selection activeCell="G61" sqref="G61"/>
    </sheetView>
  </sheetViews>
  <sheetFormatPr defaultColWidth="9.00390625" defaultRowHeight="12.75"/>
  <cols>
    <col min="1" max="1" width="4.375" style="231" customWidth="1"/>
    <col min="2" max="2" width="14.125" style="231" customWidth="1"/>
    <col min="3" max="3" width="9.125" style="231" customWidth="1"/>
    <col min="4" max="4" width="14.375" style="231" customWidth="1"/>
    <col min="5" max="13" width="13.00390625" style="231" customWidth="1"/>
    <col min="14" max="16384" width="9.125" style="231" customWidth="1"/>
  </cols>
  <sheetData>
    <row r="1" spans="10:13" ht="15.75" customHeight="1">
      <c r="J1" s="812" t="s">
        <v>644</v>
      </c>
      <c r="K1" s="812"/>
      <c r="L1" s="812"/>
      <c r="M1" s="812"/>
    </row>
    <row r="2" spans="10:13" ht="15.75">
      <c r="J2" s="812"/>
      <c r="K2" s="812"/>
      <c r="L2" s="812"/>
      <c r="M2" s="812"/>
    </row>
    <row r="3" spans="10:13" ht="15.75">
      <c r="J3" s="812"/>
      <c r="K3" s="812"/>
      <c r="L3" s="812"/>
      <c r="M3" s="812"/>
    </row>
    <row r="4" spans="10:13" ht="15.75">
      <c r="J4" s="812"/>
      <c r="K4" s="812"/>
      <c r="L4" s="812"/>
      <c r="M4" s="812"/>
    </row>
    <row r="5" spans="1:13" ht="15.75">
      <c r="A5" s="815" t="s">
        <v>215</v>
      </c>
      <c r="B5" s="815"/>
      <c r="C5" s="815"/>
      <c r="D5" s="815"/>
      <c r="E5" s="815"/>
      <c r="F5" s="815"/>
      <c r="G5" s="815"/>
      <c r="H5" s="815"/>
      <c r="I5" s="815"/>
      <c r="J5" s="815"/>
      <c r="K5" s="815"/>
      <c r="L5" s="815"/>
      <c r="M5" s="815"/>
    </row>
    <row r="6" spans="1:13" ht="15.75">
      <c r="A6" s="815" t="s">
        <v>182</v>
      </c>
      <c r="B6" s="815"/>
      <c r="C6" s="815"/>
      <c r="D6" s="815"/>
      <c r="E6" s="815"/>
      <c r="F6" s="815"/>
      <c r="G6" s="815"/>
      <c r="H6" s="815"/>
      <c r="I6" s="815"/>
      <c r="J6" s="815"/>
      <c r="K6" s="815"/>
      <c r="L6" s="815"/>
      <c r="M6" s="815"/>
    </row>
    <row r="7" spans="1:13" ht="15.75">
      <c r="A7" s="813" t="s">
        <v>551</v>
      </c>
      <c r="B7" s="232" t="s">
        <v>552</v>
      </c>
      <c r="C7" s="233"/>
      <c r="E7" s="816" t="s">
        <v>553</v>
      </c>
      <c r="F7" s="816"/>
      <c r="G7" s="816"/>
      <c r="H7" s="816"/>
      <c r="I7" s="816"/>
      <c r="J7" s="816"/>
      <c r="K7" s="816"/>
      <c r="L7" s="816"/>
      <c r="M7" s="816"/>
    </row>
    <row r="8" spans="1:13" ht="15" customHeight="1">
      <c r="A8" s="813"/>
      <c r="B8" s="234" t="s">
        <v>646</v>
      </c>
      <c r="C8" s="233"/>
      <c r="E8" s="817" t="s">
        <v>555</v>
      </c>
      <c r="F8" s="817"/>
      <c r="G8" s="817"/>
      <c r="H8" s="817"/>
      <c r="I8" s="817"/>
      <c r="J8" s="817"/>
      <c r="K8" s="817"/>
      <c r="L8" s="817"/>
      <c r="M8" s="817"/>
    </row>
    <row r="9" spans="1:13" ht="15.75">
      <c r="A9" s="813" t="s">
        <v>556</v>
      </c>
      <c r="B9" s="232" t="s">
        <v>557</v>
      </c>
      <c r="C9" s="233"/>
      <c r="E9" s="816" t="s">
        <v>553</v>
      </c>
      <c r="F9" s="816"/>
      <c r="G9" s="816"/>
      <c r="H9" s="816"/>
      <c r="I9" s="816"/>
      <c r="J9" s="816"/>
      <c r="K9" s="816"/>
      <c r="L9" s="816"/>
      <c r="M9" s="816"/>
    </row>
    <row r="10" spans="1:13" ht="15" customHeight="1">
      <c r="A10" s="813"/>
      <c r="B10" s="234" t="s">
        <v>646</v>
      </c>
      <c r="C10" s="233"/>
      <c r="E10" s="818" t="s">
        <v>558</v>
      </c>
      <c r="F10" s="818"/>
      <c r="G10" s="818"/>
      <c r="H10" s="818"/>
      <c r="I10" s="818"/>
      <c r="J10" s="818"/>
      <c r="K10" s="818"/>
      <c r="L10" s="818"/>
      <c r="M10" s="818"/>
    </row>
    <row r="11" spans="1:13" ht="15.75">
      <c r="A11" s="813" t="s">
        <v>559</v>
      </c>
      <c r="B11" s="232" t="s">
        <v>152</v>
      </c>
      <c r="C11" s="232" t="s">
        <v>153</v>
      </c>
      <c r="E11" s="816" t="s">
        <v>154</v>
      </c>
      <c r="F11" s="816"/>
      <c r="G11" s="816"/>
      <c r="H11" s="816"/>
      <c r="I11" s="816"/>
      <c r="J11" s="816"/>
      <c r="K11" s="816"/>
      <c r="L11" s="816"/>
      <c r="M11" s="816"/>
    </row>
    <row r="12" spans="1:13" ht="27.75" customHeight="1">
      <c r="A12" s="813"/>
      <c r="B12" s="235" t="s">
        <v>650</v>
      </c>
      <c r="C12" s="235" t="s">
        <v>563</v>
      </c>
      <c r="E12" s="817" t="s">
        <v>564</v>
      </c>
      <c r="F12" s="817"/>
      <c r="G12" s="817"/>
      <c r="H12" s="817"/>
      <c r="I12" s="817"/>
      <c r="J12" s="817"/>
      <c r="K12" s="817"/>
      <c r="L12" s="817"/>
      <c r="M12" s="817"/>
    </row>
    <row r="13" spans="1:13" ht="19.5" customHeight="1">
      <c r="A13" s="819" t="s">
        <v>651</v>
      </c>
      <c r="B13" s="819"/>
      <c r="C13" s="819"/>
      <c r="D13" s="819"/>
      <c r="E13" s="819"/>
      <c r="F13" s="819"/>
      <c r="G13" s="819"/>
      <c r="H13" s="819"/>
      <c r="I13" s="819"/>
      <c r="J13" s="819"/>
      <c r="K13" s="819"/>
      <c r="L13" s="819"/>
      <c r="M13" s="819"/>
    </row>
    <row r="14" ht="15.75">
      <c r="A14" s="236"/>
    </row>
    <row r="15" spans="1:13" ht="31.5">
      <c r="A15" s="237" t="s">
        <v>576</v>
      </c>
      <c r="B15" s="811" t="s">
        <v>652</v>
      </c>
      <c r="C15" s="811"/>
      <c r="D15" s="811"/>
      <c r="E15" s="811"/>
      <c r="F15" s="811"/>
      <c r="G15" s="811"/>
      <c r="H15" s="811"/>
      <c r="I15" s="811"/>
      <c r="J15" s="811"/>
      <c r="K15" s="811"/>
      <c r="L15" s="811"/>
      <c r="M15" s="811"/>
    </row>
    <row r="16" spans="1:13" ht="15.75">
      <c r="A16" s="237">
        <v>1</v>
      </c>
      <c r="B16" s="808" t="s">
        <v>155</v>
      </c>
      <c r="C16" s="809"/>
      <c r="D16" s="809"/>
      <c r="E16" s="809"/>
      <c r="F16" s="809"/>
      <c r="G16" s="809"/>
      <c r="H16" s="809"/>
      <c r="I16" s="809"/>
      <c r="J16" s="809"/>
      <c r="K16" s="809"/>
      <c r="L16" s="809"/>
      <c r="M16" s="810"/>
    </row>
    <row r="17" spans="1:13" ht="15.75">
      <c r="A17" s="237"/>
      <c r="B17" s="811"/>
      <c r="C17" s="811"/>
      <c r="D17" s="811"/>
      <c r="E17" s="811"/>
      <c r="F17" s="811"/>
      <c r="G17" s="811"/>
      <c r="H17" s="811"/>
      <c r="I17" s="811"/>
      <c r="J17" s="811"/>
      <c r="K17" s="811"/>
      <c r="L17" s="811"/>
      <c r="M17" s="811"/>
    </row>
    <row r="18" ht="15.75">
      <c r="A18" s="236"/>
    </row>
    <row r="19" ht="15.75">
      <c r="A19" s="238" t="s">
        <v>654</v>
      </c>
    </row>
    <row r="20" spans="1:13" ht="15.75">
      <c r="A20" s="804" t="s">
        <v>156</v>
      </c>
      <c r="B20" s="804"/>
      <c r="C20" s="804"/>
      <c r="D20" s="804"/>
      <c r="E20" s="804"/>
      <c r="F20" s="804"/>
      <c r="G20" s="804"/>
      <c r="H20" s="804"/>
      <c r="I20" s="804"/>
      <c r="J20" s="804"/>
      <c r="K20" s="804"/>
      <c r="L20" s="804"/>
      <c r="M20" s="804"/>
    </row>
    <row r="21" ht="15.75">
      <c r="A21" s="238" t="s">
        <v>656</v>
      </c>
    </row>
    <row r="22" ht="15.75">
      <c r="A22" s="236"/>
    </row>
    <row r="23" spans="1:13" ht="32.25" customHeight="1">
      <c r="A23" s="237" t="s">
        <v>576</v>
      </c>
      <c r="B23" s="811" t="s">
        <v>657</v>
      </c>
      <c r="C23" s="811"/>
      <c r="D23" s="811"/>
      <c r="E23" s="811"/>
      <c r="F23" s="811"/>
      <c r="G23" s="811"/>
      <c r="H23" s="811"/>
      <c r="I23" s="811"/>
      <c r="J23" s="811"/>
      <c r="K23" s="811"/>
      <c r="L23" s="811"/>
      <c r="M23" s="811"/>
    </row>
    <row r="24" spans="1:13" ht="15.75">
      <c r="A24" s="237">
        <v>1</v>
      </c>
      <c r="B24" s="808" t="s">
        <v>156</v>
      </c>
      <c r="C24" s="809"/>
      <c r="D24" s="809"/>
      <c r="E24" s="809"/>
      <c r="F24" s="809"/>
      <c r="G24" s="809"/>
      <c r="H24" s="809"/>
      <c r="I24" s="809"/>
      <c r="J24" s="809"/>
      <c r="K24" s="809"/>
      <c r="L24" s="809"/>
      <c r="M24" s="810"/>
    </row>
    <row r="25" spans="1:13" ht="15.75">
      <c r="A25" s="237"/>
      <c r="B25" s="811"/>
      <c r="C25" s="811"/>
      <c r="D25" s="811"/>
      <c r="E25" s="811"/>
      <c r="F25" s="811"/>
      <c r="G25" s="811"/>
      <c r="H25" s="811"/>
      <c r="I25" s="811"/>
      <c r="J25" s="811"/>
      <c r="K25" s="811"/>
      <c r="L25" s="811"/>
      <c r="M25" s="811"/>
    </row>
    <row r="26" ht="15.75">
      <c r="A26" s="236"/>
    </row>
    <row r="27" ht="15.75">
      <c r="A27" s="238" t="s">
        <v>658</v>
      </c>
    </row>
    <row r="28" ht="15.75">
      <c r="B28" s="233" t="s">
        <v>659</v>
      </c>
    </row>
    <row r="29" ht="15.75">
      <c r="A29" s="236"/>
    </row>
    <row r="30" spans="1:26" ht="30" customHeight="1">
      <c r="A30" s="811" t="s">
        <v>576</v>
      </c>
      <c r="B30" s="811" t="s">
        <v>660</v>
      </c>
      <c r="C30" s="811"/>
      <c r="D30" s="811"/>
      <c r="E30" s="811" t="s">
        <v>568</v>
      </c>
      <c r="F30" s="811"/>
      <c r="G30" s="811"/>
      <c r="H30" s="811" t="s">
        <v>661</v>
      </c>
      <c r="I30" s="811"/>
      <c r="J30" s="811"/>
      <c r="K30" s="811" t="s">
        <v>570</v>
      </c>
      <c r="L30" s="811"/>
      <c r="M30" s="811"/>
      <c r="R30" s="814"/>
      <c r="S30" s="814"/>
      <c r="T30" s="814"/>
      <c r="U30" s="814"/>
      <c r="V30" s="814"/>
      <c r="W30" s="814"/>
      <c r="X30" s="814"/>
      <c r="Y30" s="814"/>
      <c r="Z30" s="814"/>
    </row>
    <row r="31" spans="1:26" ht="33" customHeight="1">
      <c r="A31" s="811"/>
      <c r="B31" s="811"/>
      <c r="C31" s="811"/>
      <c r="D31" s="811"/>
      <c r="E31" s="237" t="s">
        <v>571</v>
      </c>
      <c r="F31" s="237" t="s">
        <v>572</v>
      </c>
      <c r="G31" s="237" t="s">
        <v>573</v>
      </c>
      <c r="H31" s="237" t="s">
        <v>571</v>
      </c>
      <c r="I31" s="237" t="s">
        <v>572</v>
      </c>
      <c r="J31" s="237" t="s">
        <v>573</v>
      </c>
      <c r="K31" s="237" t="s">
        <v>571</v>
      </c>
      <c r="L31" s="237" t="s">
        <v>572</v>
      </c>
      <c r="M31" s="237" t="s">
        <v>573</v>
      </c>
      <c r="R31" s="239"/>
      <c r="S31" s="239"/>
      <c r="T31" s="239"/>
      <c r="U31" s="239"/>
      <c r="V31" s="239"/>
      <c r="W31" s="239"/>
      <c r="X31" s="239"/>
      <c r="Y31" s="239"/>
      <c r="Z31" s="239"/>
    </row>
    <row r="32" spans="1:26" ht="15.75">
      <c r="A32" s="237">
        <v>1</v>
      </c>
      <c r="B32" s="811">
        <v>2</v>
      </c>
      <c r="C32" s="811"/>
      <c r="D32" s="811"/>
      <c r="E32" s="237">
        <v>3</v>
      </c>
      <c r="F32" s="237">
        <v>4</v>
      </c>
      <c r="G32" s="237">
        <v>5</v>
      </c>
      <c r="H32" s="237">
        <v>6</v>
      </c>
      <c r="I32" s="237">
        <v>7</v>
      </c>
      <c r="J32" s="237">
        <v>8</v>
      </c>
      <c r="K32" s="237">
        <v>9</v>
      </c>
      <c r="L32" s="237">
        <v>10</v>
      </c>
      <c r="M32" s="237">
        <v>11</v>
      </c>
      <c r="R32" s="239"/>
      <c r="S32" s="239"/>
      <c r="T32" s="239"/>
      <c r="U32" s="239"/>
      <c r="V32" s="239"/>
      <c r="W32" s="239"/>
      <c r="X32" s="239"/>
      <c r="Y32" s="239"/>
      <c r="Z32" s="239"/>
    </row>
    <row r="33" spans="1:26" ht="33" customHeight="1">
      <c r="A33" s="237">
        <v>1</v>
      </c>
      <c r="B33" s="805" t="s">
        <v>156</v>
      </c>
      <c r="C33" s="806"/>
      <c r="D33" s="807"/>
      <c r="E33" s="237"/>
      <c r="F33" s="237">
        <v>5885</v>
      </c>
      <c r="G33" s="237">
        <f>E33+F33</f>
        <v>5885</v>
      </c>
      <c r="H33" s="237"/>
      <c r="I33" s="237">
        <v>5885</v>
      </c>
      <c r="J33" s="237">
        <f>H33+I33</f>
        <v>5885</v>
      </c>
      <c r="K33" s="237">
        <f>H33-E33</f>
        <v>0</v>
      </c>
      <c r="L33" s="237"/>
      <c r="M33" s="237">
        <f>J33-G33</f>
        <v>0</v>
      </c>
      <c r="R33" s="239"/>
      <c r="S33" s="239"/>
      <c r="T33" s="239"/>
      <c r="U33" s="239"/>
      <c r="V33" s="239"/>
      <c r="W33" s="239"/>
      <c r="X33" s="239"/>
      <c r="Y33" s="239"/>
      <c r="Z33" s="239"/>
    </row>
    <row r="34" spans="1:26" ht="35.25" customHeight="1">
      <c r="A34" s="237">
        <v>2</v>
      </c>
      <c r="B34" s="805" t="s">
        <v>156</v>
      </c>
      <c r="C34" s="806"/>
      <c r="D34" s="807"/>
      <c r="E34" s="237">
        <v>13819</v>
      </c>
      <c r="F34" s="237"/>
      <c r="G34" s="237">
        <f>E34</f>
        <v>13819</v>
      </c>
      <c r="H34" s="237">
        <v>13697</v>
      </c>
      <c r="I34" s="237"/>
      <c r="J34" s="237">
        <f>H34</f>
        <v>13697</v>
      </c>
      <c r="K34" s="237">
        <f>H34-E34</f>
        <v>-122</v>
      </c>
      <c r="L34" s="237"/>
      <c r="M34" s="237">
        <f>J34-G34</f>
        <v>-122</v>
      </c>
      <c r="R34" s="239"/>
      <c r="S34" s="239"/>
      <c r="T34" s="239"/>
      <c r="U34" s="239"/>
      <c r="V34" s="239"/>
      <c r="W34" s="239"/>
      <c r="X34" s="239"/>
      <c r="Y34" s="239"/>
      <c r="Z34" s="239"/>
    </row>
    <row r="35" spans="1:26" ht="15.75">
      <c r="A35" s="237"/>
      <c r="B35" s="811" t="s">
        <v>592</v>
      </c>
      <c r="C35" s="811"/>
      <c r="D35" s="811"/>
      <c r="E35" s="237">
        <f>E33+E34</f>
        <v>13819</v>
      </c>
      <c r="F35" s="237">
        <f aca="true" t="shared" si="0" ref="F35:M35">F33+F34</f>
        <v>5885</v>
      </c>
      <c r="G35" s="237">
        <f t="shared" si="0"/>
        <v>19704</v>
      </c>
      <c r="H35" s="237">
        <f t="shared" si="0"/>
        <v>13697</v>
      </c>
      <c r="I35" s="237">
        <f t="shared" si="0"/>
        <v>5885</v>
      </c>
      <c r="J35" s="237">
        <f t="shared" si="0"/>
        <v>19582</v>
      </c>
      <c r="K35" s="237">
        <f t="shared" si="0"/>
        <v>-122</v>
      </c>
      <c r="L35" s="237">
        <f t="shared" si="0"/>
        <v>0</v>
      </c>
      <c r="M35" s="237">
        <f t="shared" si="0"/>
        <v>-122</v>
      </c>
      <c r="R35" s="239"/>
      <c r="S35" s="239"/>
      <c r="T35" s="239"/>
      <c r="U35" s="239"/>
      <c r="V35" s="239"/>
      <c r="W35" s="239"/>
      <c r="X35" s="239"/>
      <c r="Y35" s="239"/>
      <c r="Z35" s="239"/>
    </row>
    <row r="36" spans="1:26" ht="15.75">
      <c r="A36" s="237"/>
      <c r="B36" s="811"/>
      <c r="C36" s="811"/>
      <c r="D36" s="811"/>
      <c r="E36" s="237"/>
      <c r="F36" s="237"/>
      <c r="G36" s="237"/>
      <c r="H36" s="237"/>
      <c r="I36" s="237"/>
      <c r="J36" s="237"/>
      <c r="K36" s="237"/>
      <c r="L36" s="237"/>
      <c r="M36" s="237"/>
      <c r="R36" s="239"/>
      <c r="S36" s="239"/>
      <c r="T36" s="239"/>
      <c r="U36" s="239"/>
      <c r="V36" s="239"/>
      <c r="W36" s="239"/>
      <c r="X36" s="239"/>
      <c r="Y36" s="239"/>
      <c r="Z36" s="239"/>
    </row>
    <row r="37" spans="1:13" ht="32.25" customHeight="1">
      <c r="A37" s="820" t="s">
        <v>342</v>
      </c>
      <c r="B37" s="820"/>
      <c r="C37" s="820"/>
      <c r="D37" s="820"/>
      <c r="E37" s="820"/>
      <c r="F37" s="820"/>
      <c r="G37" s="820"/>
      <c r="H37" s="820"/>
      <c r="I37" s="820"/>
      <c r="J37" s="820"/>
      <c r="K37" s="820"/>
      <c r="L37" s="820"/>
      <c r="M37" s="820"/>
    </row>
    <row r="38" spans="1:13" ht="34.5" customHeight="1">
      <c r="A38" s="801" t="s">
        <v>157</v>
      </c>
      <c r="B38" s="802"/>
      <c r="C38" s="802"/>
      <c r="D38" s="802"/>
      <c r="E38" s="802"/>
      <c r="F38" s="802"/>
      <c r="G38" s="802"/>
      <c r="H38" s="802"/>
      <c r="I38" s="802"/>
      <c r="J38" s="802"/>
      <c r="K38" s="802"/>
      <c r="L38" s="802"/>
      <c r="M38" s="803"/>
    </row>
    <row r="39" spans="1:13" ht="33" customHeight="1">
      <c r="A39" s="804" t="s">
        <v>668</v>
      </c>
      <c r="B39" s="804"/>
      <c r="C39" s="804"/>
      <c r="D39" s="804"/>
      <c r="E39" s="804"/>
      <c r="F39" s="804"/>
      <c r="G39" s="804"/>
      <c r="H39" s="804"/>
      <c r="I39" s="804"/>
      <c r="J39" s="804"/>
      <c r="K39" s="804"/>
      <c r="L39" s="804"/>
      <c r="M39" s="804"/>
    </row>
    <row r="40" ht="15.75">
      <c r="B40" s="233" t="s">
        <v>659</v>
      </c>
    </row>
    <row r="41" ht="15.75">
      <c r="A41" s="236"/>
    </row>
    <row r="42" spans="1:13" ht="31.5" customHeight="1">
      <c r="A42" s="811" t="s">
        <v>669</v>
      </c>
      <c r="B42" s="811" t="s">
        <v>670</v>
      </c>
      <c r="C42" s="811"/>
      <c r="D42" s="811"/>
      <c r="E42" s="811" t="s">
        <v>568</v>
      </c>
      <c r="F42" s="811"/>
      <c r="G42" s="811"/>
      <c r="H42" s="811" t="s">
        <v>661</v>
      </c>
      <c r="I42" s="811"/>
      <c r="J42" s="811"/>
      <c r="K42" s="811" t="s">
        <v>570</v>
      </c>
      <c r="L42" s="811"/>
      <c r="M42" s="811"/>
    </row>
    <row r="43" spans="1:13" ht="33.75" customHeight="1">
      <c r="A43" s="811"/>
      <c r="B43" s="811"/>
      <c r="C43" s="811"/>
      <c r="D43" s="811"/>
      <c r="E43" s="237" t="s">
        <v>571</v>
      </c>
      <c r="F43" s="237" t="s">
        <v>572</v>
      </c>
      <c r="G43" s="237" t="s">
        <v>573</v>
      </c>
      <c r="H43" s="237" t="s">
        <v>571</v>
      </c>
      <c r="I43" s="237" t="s">
        <v>572</v>
      </c>
      <c r="J43" s="237" t="s">
        <v>573</v>
      </c>
      <c r="K43" s="237" t="s">
        <v>571</v>
      </c>
      <c r="L43" s="237" t="s">
        <v>572</v>
      </c>
      <c r="M43" s="237" t="s">
        <v>573</v>
      </c>
    </row>
    <row r="44" spans="1:13" ht="15.75">
      <c r="A44" s="237">
        <v>1</v>
      </c>
      <c r="B44" s="811">
        <v>2</v>
      </c>
      <c r="C44" s="811"/>
      <c r="D44" s="811"/>
      <c r="E44" s="237">
        <v>3</v>
      </c>
      <c r="F44" s="237">
        <v>4</v>
      </c>
      <c r="G44" s="237">
        <v>5</v>
      </c>
      <c r="H44" s="237">
        <v>6</v>
      </c>
      <c r="I44" s="237">
        <v>7</v>
      </c>
      <c r="J44" s="237">
        <v>8</v>
      </c>
      <c r="K44" s="237">
        <v>9</v>
      </c>
      <c r="L44" s="237">
        <v>10</v>
      </c>
      <c r="M44" s="237">
        <v>11</v>
      </c>
    </row>
    <row r="45" spans="1:13" ht="60" customHeight="1">
      <c r="A45" s="237">
        <v>1</v>
      </c>
      <c r="B45" s="805" t="s">
        <v>158</v>
      </c>
      <c r="C45" s="806"/>
      <c r="D45" s="807"/>
      <c r="E45" s="237">
        <v>13819</v>
      </c>
      <c r="F45" s="237"/>
      <c r="G45" s="237">
        <f>E45+F45</f>
        <v>13819</v>
      </c>
      <c r="H45" s="237">
        <v>13697</v>
      </c>
      <c r="I45" s="237"/>
      <c r="J45" s="237">
        <f>H45+I45</f>
        <v>13697</v>
      </c>
      <c r="K45" s="237">
        <f>H45-E45</f>
        <v>-122</v>
      </c>
      <c r="L45" s="237"/>
      <c r="M45" s="237">
        <f>J45-G45</f>
        <v>-122</v>
      </c>
    </row>
    <row r="46" ht="15.75">
      <c r="A46" s="236"/>
    </row>
    <row r="47" ht="15.75">
      <c r="A47" s="238" t="s">
        <v>672</v>
      </c>
    </row>
    <row r="48" ht="15.75">
      <c r="A48" s="236"/>
    </row>
    <row r="49" spans="1:13" ht="29.25" customHeight="1">
      <c r="A49" s="811" t="s">
        <v>669</v>
      </c>
      <c r="B49" s="811" t="s">
        <v>602</v>
      </c>
      <c r="C49" s="811" t="s">
        <v>603</v>
      </c>
      <c r="D49" s="811" t="s">
        <v>604</v>
      </c>
      <c r="E49" s="811" t="s">
        <v>568</v>
      </c>
      <c r="F49" s="811"/>
      <c r="G49" s="811"/>
      <c r="H49" s="811" t="s">
        <v>673</v>
      </c>
      <c r="I49" s="811"/>
      <c r="J49" s="811"/>
      <c r="K49" s="811" t="s">
        <v>570</v>
      </c>
      <c r="L49" s="811"/>
      <c r="M49" s="811"/>
    </row>
    <row r="50" spans="1:13" ht="30.75" customHeight="1">
      <c r="A50" s="811"/>
      <c r="B50" s="811"/>
      <c r="C50" s="811"/>
      <c r="D50" s="811"/>
      <c r="E50" s="237" t="s">
        <v>571</v>
      </c>
      <c r="F50" s="237" t="s">
        <v>572</v>
      </c>
      <c r="G50" s="237" t="s">
        <v>573</v>
      </c>
      <c r="H50" s="237" t="s">
        <v>571</v>
      </c>
      <c r="I50" s="237" t="s">
        <v>572</v>
      </c>
      <c r="J50" s="237" t="s">
        <v>573</v>
      </c>
      <c r="K50" s="237" t="s">
        <v>571</v>
      </c>
      <c r="L50" s="237" t="s">
        <v>572</v>
      </c>
      <c r="M50" s="237" t="s">
        <v>573</v>
      </c>
    </row>
    <row r="51" spans="1:13" ht="15.75">
      <c r="A51" s="237">
        <v>1</v>
      </c>
      <c r="B51" s="237">
        <v>2</v>
      </c>
      <c r="C51" s="237">
        <v>3</v>
      </c>
      <c r="D51" s="237">
        <v>4</v>
      </c>
      <c r="E51" s="237">
        <v>5</v>
      </c>
      <c r="F51" s="237">
        <v>6</v>
      </c>
      <c r="G51" s="237">
        <v>7</v>
      </c>
      <c r="H51" s="237">
        <v>8</v>
      </c>
      <c r="I51" s="237">
        <v>9</v>
      </c>
      <c r="J51" s="237">
        <v>10</v>
      </c>
      <c r="K51" s="237">
        <v>11</v>
      </c>
      <c r="L51" s="237">
        <v>12</v>
      </c>
      <c r="M51" s="237">
        <v>13</v>
      </c>
    </row>
    <row r="52" spans="1:13" ht="15.75">
      <c r="A52" s="237">
        <v>1</v>
      </c>
      <c r="B52" s="237" t="s">
        <v>607</v>
      </c>
      <c r="C52" s="237"/>
      <c r="D52" s="237"/>
      <c r="E52" s="237"/>
      <c r="F52" s="237"/>
      <c r="G52" s="237"/>
      <c r="H52" s="237"/>
      <c r="I52" s="237"/>
      <c r="J52" s="237"/>
      <c r="K52" s="237"/>
      <c r="L52" s="237"/>
      <c r="M52" s="237"/>
    </row>
    <row r="53" spans="1:13" ht="15.75">
      <c r="A53" s="237"/>
      <c r="B53" s="237"/>
      <c r="C53" s="237"/>
      <c r="D53" s="237"/>
      <c r="E53" s="237"/>
      <c r="F53" s="237"/>
      <c r="G53" s="237"/>
      <c r="H53" s="237"/>
      <c r="I53" s="237"/>
      <c r="J53" s="237"/>
      <c r="K53" s="237"/>
      <c r="L53" s="237"/>
      <c r="M53" s="237"/>
    </row>
    <row r="54" spans="1:13" ht="15.75">
      <c r="A54" s="237"/>
      <c r="B54" s="237"/>
      <c r="C54" s="237"/>
      <c r="D54" s="237"/>
      <c r="E54" s="237"/>
      <c r="F54" s="237"/>
      <c r="G54" s="237"/>
      <c r="H54" s="237"/>
      <c r="I54" s="237"/>
      <c r="J54" s="237"/>
      <c r="K54" s="237"/>
      <c r="L54" s="237"/>
      <c r="M54" s="237"/>
    </row>
    <row r="55" spans="1:13" ht="15.75">
      <c r="A55" s="811" t="s">
        <v>305</v>
      </c>
      <c r="B55" s="811"/>
      <c r="C55" s="811"/>
      <c r="D55" s="811"/>
      <c r="E55" s="811"/>
      <c r="F55" s="811"/>
      <c r="G55" s="811"/>
      <c r="H55" s="811"/>
      <c r="I55" s="811"/>
      <c r="J55" s="811"/>
      <c r="K55" s="811"/>
      <c r="L55" s="811"/>
      <c r="M55" s="811"/>
    </row>
    <row r="56" spans="1:13" ht="15.75">
      <c r="A56" s="237">
        <v>2</v>
      </c>
      <c r="B56" s="237" t="s">
        <v>612</v>
      </c>
      <c r="C56" s="237"/>
      <c r="D56" s="237"/>
      <c r="E56" s="237"/>
      <c r="F56" s="237"/>
      <c r="G56" s="237"/>
      <c r="H56" s="237"/>
      <c r="I56" s="237"/>
      <c r="J56" s="237"/>
      <c r="K56" s="237"/>
      <c r="L56" s="237"/>
      <c r="M56" s="237"/>
    </row>
    <row r="57" spans="1:13" ht="199.5" customHeight="1">
      <c r="A57" s="240" t="s">
        <v>159</v>
      </c>
      <c r="B57" s="241" t="s">
        <v>160</v>
      </c>
      <c r="C57" s="242" t="s">
        <v>675</v>
      </c>
      <c r="D57" s="243" t="s">
        <v>161</v>
      </c>
      <c r="E57" s="243"/>
      <c r="F57" s="243">
        <v>1</v>
      </c>
      <c r="G57" s="243">
        <f>E57+F57</f>
        <v>1</v>
      </c>
      <c r="H57" s="243"/>
      <c r="I57" s="243">
        <v>1</v>
      </c>
      <c r="J57" s="243">
        <f>H57+I57</f>
        <v>1</v>
      </c>
      <c r="K57" s="243">
        <f>H57-E57</f>
        <v>0</v>
      </c>
      <c r="L57" s="243"/>
      <c r="M57" s="243">
        <f>J57-G57</f>
        <v>0</v>
      </c>
    </row>
    <row r="58" spans="1:13" ht="25.5">
      <c r="A58" s="240" t="s">
        <v>162</v>
      </c>
      <c r="B58" s="241" t="s">
        <v>160</v>
      </c>
      <c r="C58" s="242" t="s">
        <v>675</v>
      </c>
      <c r="D58" s="244" t="s">
        <v>163</v>
      </c>
      <c r="E58" s="243">
        <v>1</v>
      </c>
      <c r="F58" s="243"/>
      <c r="G58" s="243">
        <f>E58+F58</f>
        <v>1</v>
      </c>
      <c r="H58" s="243">
        <v>1</v>
      </c>
      <c r="I58" s="243"/>
      <c r="J58" s="243">
        <f>H58+I58</f>
        <v>1</v>
      </c>
      <c r="K58" s="243">
        <f>H58-E58</f>
        <v>0</v>
      </c>
      <c r="L58" s="243"/>
      <c r="M58" s="243">
        <f>J58-G58</f>
        <v>0</v>
      </c>
    </row>
    <row r="59" spans="1:13" ht="15.75">
      <c r="A59" s="811" t="s">
        <v>305</v>
      </c>
      <c r="B59" s="811"/>
      <c r="C59" s="811"/>
      <c r="D59" s="811"/>
      <c r="E59" s="811"/>
      <c r="F59" s="811"/>
      <c r="G59" s="811"/>
      <c r="H59" s="811"/>
      <c r="I59" s="811"/>
      <c r="J59" s="811"/>
      <c r="K59" s="811"/>
      <c r="L59" s="811"/>
      <c r="M59" s="811"/>
    </row>
    <row r="60" spans="1:13" ht="15.75">
      <c r="A60" s="237">
        <v>3</v>
      </c>
      <c r="B60" s="237" t="s">
        <v>617</v>
      </c>
      <c r="C60" s="237"/>
      <c r="D60" s="237"/>
      <c r="E60" s="237"/>
      <c r="F60" s="237"/>
      <c r="G60" s="237"/>
      <c r="H60" s="237"/>
      <c r="I60" s="237"/>
      <c r="J60" s="237"/>
      <c r="K60" s="237"/>
      <c r="L60" s="237"/>
      <c r="M60" s="237"/>
    </row>
    <row r="61" spans="1:13" ht="192" customHeight="1">
      <c r="A61" s="240" t="s">
        <v>164</v>
      </c>
      <c r="B61" s="245" t="s">
        <v>165</v>
      </c>
      <c r="C61" s="242" t="s">
        <v>398</v>
      </c>
      <c r="D61" s="246" t="s">
        <v>161</v>
      </c>
      <c r="E61" s="243"/>
      <c r="F61" s="243">
        <v>5885</v>
      </c>
      <c r="G61" s="243">
        <f>E61+F61</f>
        <v>5885</v>
      </c>
      <c r="H61" s="243"/>
      <c r="I61" s="243">
        <v>5885</v>
      </c>
      <c r="J61" s="243">
        <f>H61+I61</f>
        <v>5885</v>
      </c>
      <c r="K61" s="243">
        <f>H61-E61</f>
        <v>0</v>
      </c>
      <c r="L61" s="243"/>
      <c r="M61" s="243">
        <f>J61-G61</f>
        <v>0</v>
      </c>
    </row>
    <row r="62" spans="1:13" ht="104.25" customHeight="1">
      <c r="A62" s="240" t="s">
        <v>166</v>
      </c>
      <c r="B62" s="245" t="s">
        <v>165</v>
      </c>
      <c r="C62" s="242" t="s">
        <v>398</v>
      </c>
      <c r="D62" s="246" t="s">
        <v>167</v>
      </c>
      <c r="E62" s="243">
        <v>13819</v>
      </c>
      <c r="F62" s="243"/>
      <c r="G62" s="243">
        <f>E62+F62</f>
        <v>13819</v>
      </c>
      <c r="H62" s="243">
        <v>13697</v>
      </c>
      <c r="I62" s="243"/>
      <c r="J62" s="243">
        <f>H62+I62</f>
        <v>13697</v>
      </c>
      <c r="K62" s="243">
        <f>H62-E62</f>
        <v>-122</v>
      </c>
      <c r="L62" s="243"/>
      <c r="M62" s="243">
        <f>J62-G62</f>
        <v>-122</v>
      </c>
    </row>
    <row r="63" spans="1:13" ht="15.75">
      <c r="A63" s="811" t="s">
        <v>305</v>
      </c>
      <c r="B63" s="811"/>
      <c r="C63" s="811"/>
      <c r="D63" s="811"/>
      <c r="E63" s="811"/>
      <c r="F63" s="811"/>
      <c r="G63" s="811"/>
      <c r="H63" s="811"/>
      <c r="I63" s="811"/>
      <c r="J63" s="811"/>
      <c r="K63" s="811"/>
      <c r="L63" s="811"/>
      <c r="M63" s="811"/>
    </row>
    <row r="64" spans="1:13" ht="32.25" customHeight="1">
      <c r="A64" s="808" t="s">
        <v>168</v>
      </c>
      <c r="B64" s="809"/>
      <c r="C64" s="809"/>
      <c r="D64" s="809"/>
      <c r="E64" s="809"/>
      <c r="F64" s="809"/>
      <c r="G64" s="809"/>
      <c r="H64" s="809"/>
      <c r="I64" s="809"/>
      <c r="J64" s="809"/>
      <c r="K64" s="809"/>
      <c r="L64" s="809"/>
      <c r="M64" s="810"/>
    </row>
    <row r="65" spans="1:13" ht="15.75">
      <c r="A65" s="237">
        <v>4</v>
      </c>
      <c r="B65" s="237" t="s">
        <v>633</v>
      </c>
      <c r="C65" s="237"/>
      <c r="D65" s="237"/>
      <c r="E65" s="237"/>
      <c r="F65" s="237"/>
      <c r="G65" s="237"/>
      <c r="H65" s="237"/>
      <c r="I65" s="237"/>
      <c r="J65" s="237"/>
      <c r="K65" s="237"/>
      <c r="L65" s="237"/>
      <c r="M65" s="237"/>
    </row>
    <row r="66" spans="1:13" ht="15.75">
      <c r="A66" s="237"/>
      <c r="B66" s="237"/>
      <c r="C66" s="237"/>
      <c r="D66" s="237"/>
      <c r="E66" s="237"/>
      <c r="F66" s="237"/>
      <c r="G66" s="237"/>
      <c r="H66" s="237"/>
      <c r="I66" s="237"/>
      <c r="J66" s="237"/>
      <c r="K66" s="237"/>
      <c r="L66" s="237"/>
      <c r="M66" s="237"/>
    </row>
    <row r="67" spans="1:13" ht="15.75">
      <c r="A67" s="237"/>
      <c r="B67" s="237"/>
      <c r="C67" s="237"/>
      <c r="D67" s="237"/>
      <c r="E67" s="237"/>
      <c r="F67" s="237"/>
      <c r="G67" s="237"/>
      <c r="H67" s="237"/>
      <c r="I67" s="237"/>
      <c r="J67" s="237"/>
      <c r="K67" s="237"/>
      <c r="L67" s="237"/>
      <c r="M67" s="237"/>
    </row>
    <row r="68" spans="1:13" ht="15.75">
      <c r="A68" s="811" t="s">
        <v>305</v>
      </c>
      <c r="B68" s="811"/>
      <c r="C68" s="811"/>
      <c r="D68" s="811"/>
      <c r="E68" s="811"/>
      <c r="F68" s="811"/>
      <c r="G68" s="811"/>
      <c r="H68" s="811"/>
      <c r="I68" s="811"/>
      <c r="J68" s="811"/>
      <c r="K68" s="811"/>
      <c r="L68" s="811"/>
      <c r="M68" s="811"/>
    </row>
    <row r="69" spans="1:13" ht="15.75">
      <c r="A69" s="811" t="s">
        <v>306</v>
      </c>
      <c r="B69" s="811"/>
      <c r="C69" s="811"/>
      <c r="D69" s="811"/>
      <c r="E69" s="811"/>
      <c r="F69" s="811"/>
      <c r="G69" s="811"/>
      <c r="H69" s="811"/>
      <c r="I69" s="811"/>
      <c r="J69" s="811"/>
      <c r="K69" s="811"/>
      <c r="L69" s="811"/>
      <c r="M69" s="811"/>
    </row>
    <row r="70" spans="1:13" ht="64.5" customHeight="1">
      <c r="A70" s="801" t="s">
        <v>514</v>
      </c>
      <c r="B70" s="802"/>
      <c r="C70" s="802"/>
      <c r="D70" s="802"/>
      <c r="E70" s="802"/>
      <c r="F70" s="802"/>
      <c r="G70" s="802"/>
      <c r="H70" s="802"/>
      <c r="I70" s="802"/>
      <c r="J70" s="802"/>
      <c r="K70" s="802"/>
      <c r="L70" s="802"/>
      <c r="M70" s="803"/>
    </row>
    <row r="71" spans="1:4" ht="19.5" customHeight="1">
      <c r="A71" s="238" t="s">
        <v>308</v>
      </c>
      <c r="B71" s="238"/>
      <c r="C71" s="238"/>
      <c r="D71" s="238"/>
    </row>
    <row r="72" spans="1:13" ht="53.25" customHeight="1">
      <c r="A72" s="804" t="s">
        <v>515</v>
      </c>
      <c r="B72" s="804"/>
      <c r="C72" s="804"/>
      <c r="D72" s="804"/>
      <c r="E72" s="804"/>
      <c r="F72" s="804"/>
      <c r="G72" s="804"/>
      <c r="H72" s="804"/>
      <c r="I72" s="804"/>
      <c r="J72" s="804"/>
      <c r="K72" s="804"/>
      <c r="L72" s="804"/>
      <c r="M72" s="804"/>
    </row>
    <row r="73" spans="1:4" ht="17.25" customHeight="1">
      <c r="A73" s="819" t="s">
        <v>310</v>
      </c>
      <c r="B73" s="819"/>
      <c r="C73" s="819"/>
      <c r="D73" s="819"/>
    </row>
    <row r="74" spans="1:4" ht="19.5" customHeight="1">
      <c r="A74" s="247" t="s">
        <v>311</v>
      </c>
      <c r="B74" s="247"/>
      <c r="C74" s="247"/>
      <c r="D74" s="247"/>
    </row>
    <row r="75" spans="1:5" ht="15.75">
      <c r="A75" s="823" t="s">
        <v>312</v>
      </c>
      <c r="B75" s="823"/>
      <c r="C75" s="823"/>
      <c r="D75" s="823"/>
      <c r="E75" s="823"/>
    </row>
    <row r="76" spans="1:13" ht="15.75">
      <c r="A76" s="823"/>
      <c r="B76" s="823"/>
      <c r="C76" s="823"/>
      <c r="D76" s="823"/>
      <c r="E76" s="823"/>
      <c r="G76" s="822"/>
      <c r="H76" s="822"/>
      <c r="J76" s="822" t="s">
        <v>639</v>
      </c>
      <c r="K76" s="822"/>
      <c r="L76" s="822"/>
      <c r="M76" s="822"/>
    </row>
    <row r="77" spans="1:13" ht="15.75" customHeight="1">
      <c r="A77" s="248"/>
      <c r="B77" s="248"/>
      <c r="C77" s="248"/>
      <c r="D77" s="248"/>
      <c r="E77" s="248"/>
      <c r="J77" s="821" t="s">
        <v>313</v>
      </c>
      <c r="K77" s="821"/>
      <c r="L77" s="821"/>
      <c r="M77" s="821"/>
    </row>
    <row r="78" spans="1:13" ht="43.5" customHeight="1">
      <c r="A78" s="823" t="s">
        <v>314</v>
      </c>
      <c r="B78" s="823"/>
      <c r="C78" s="823"/>
      <c r="D78" s="823"/>
      <c r="E78" s="823"/>
      <c r="G78" s="822"/>
      <c r="H78" s="822"/>
      <c r="J78" s="822" t="s">
        <v>643</v>
      </c>
      <c r="K78" s="822"/>
      <c r="L78" s="822"/>
      <c r="M78" s="822"/>
    </row>
    <row r="79" spans="1:13" ht="15.75" customHeight="1">
      <c r="A79" s="823"/>
      <c r="B79" s="823"/>
      <c r="C79" s="823"/>
      <c r="D79" s="823"/>
      <c r="E79" s="823"/>
      <c r="J79" s="821" t="s">
        <v>313</v>
      </c>
      <c r="K79" s="821"/>
      <c r="L79" s="821"/>
      <c r="M79" s="821"/>
    </row>
  </sheetData>
  <sheetProtection/>
  <mergeCells count="67">
    <mergeCell ref="J78:M78"/>
    <mergeCell ref="J79:M79"/>
    <mergeCell ref="B44:D44"/>
    <mergeCell ref="B45:D45"/>
    <mergeCell ref="A75:E76"/>
    <mergeCell ref="A78:E79"/>
    <mergeCell ref="G76:H76"/>
    <mergeCell ref="G78:H78"/>
    <mergeCell ref="A68:M68"/>
    <mergeCell ref="A69:M69"/>
    <mergeCell ref="A39:M39"/>
    <mergeCell ref="B42:D43"/>
    <mergeCell ref="K42:M42"/>
    <mergeCell ref="J77:M77"/>
    <mergeCell ref="J76:M76"/>
    <mergeCell ref="A73:D73"/>
    <mergeCell ref="K49:M49"/>
    <mergeCell ref="A55:M55"/>
    <mergeCell ref="A59:M59"/>
    <mergeCell ref="A63:M63"/>
    <mergeCell ref="B32:D32"/>
    <mergeCell ref="B35:D35"/>
    <mergeCell ref="B36:D36"/>
    <mergeCell ref="A37:M37"/>
    <mergeCell ref="B33:D33"/>
    <mergeCell ref="E30:G30"/>
    <mergeCell ref="H30:J30"/>
    <mergeCell ref="K30:M30"/>
    <mergeCell ref="B30:D31"/>
    <mergeCell ref="A7:A8"/>
    <mergeCell ref="A9:A10"/>
    <mergeCell ref="B17:M17"/>
    <mergeCell ref="A13:M13"/>
    <mergeCell ref="A49:A50"/>
    <mergeCell ref="B49:B50"/>
    <mergeCell ref="C49:C50"/>
    <mergeCell ref="D49:D50"/>
    <mergeCell ref="X30:Z30"/>
    <mergeCell ref="E11:M11"/>
    <mergeCell ref="E12:M12"/>
    <mergeCell ref="B15:M15"/>
    <mergeCell ref="B16:M16"/>
    <mergeCell ref="B23:M23"/>
    <mergeCell ref="B24:M24"/>
    <mergeCell ref="B25:M25"/>
    <mergeCell ref="A20:M20"/>
    <mergeCell ref="A30:A31"/>
    <mergeCell ref="J1:M4"/>
    <mergeCell ref="A11:A12"/>
    <mergeCell ref="R30:T30"/>
    <mergeCell ref="U30:W30"/>
    <mergeCell ref="A5:M5"/>
    <mergeCell ref="A6:M6"/>
    <mergeCell ref="E7:M7"/>
    <mergeCell ref="E8:M8"/>
    <mergeCell ref="E9:M9"/>
    <mergeCell ref="E10:M10"/>
    <mergeCell ref="A38:M38"/>
    <mergeCell ref="A70:M70"/>
    <mergeCell ref="A72:M72"/>
    <mergeCell ref="B34:D34"/>
    <mergeCell ref="A64:M64"/>
    <mergeCell ref="E49:G49"/>
    <mergeCell ref="H49:J49"/>
    <mergeCell ref="A42:A43"/>
    <mergeCell ref="E42:G42"/>
    <mergeCell ref="H42:J42"/>
  </mergeCells>
  <printOptions/>
  <pageMargins left="0.16" right="0.16" top="0.35" bottom="0.3" header="0.31496062992125984" footer="0.31496062992125984"/>
  <pageSetup horizontalDpi="600" verticalDpi="600" orientation="portrait" paperSize="9" scale="62" r:id="rId1"/>
</worksheet>
</file>

<file path=xl/worksheets/sheet15.xml><?xml version="1.0" encoding="utf-8"?>
<worksheet xmlns="http://schemas.openxmlformats.org/spreadsheetml/2006/main" xmlns:r="http://schemas.openxmlformats.org/officeDocument/2006/relationships">
  <dimension ref="A1:Z93"/>
  <sheetViews>
    <sheetView view="pageBreakPreview" zoomScaleSheetLayoutView="100" zoomScalePageLayoutView="0" workbookViewId="0" topLeftCell="A1">
      <selection activeCell="J81" sqref="J81:M81"/>
    </sheetView>
  </sheetViews>
  <sheetFormatPr defaultColWidth="9.00390625" defaultRowHeight="12.75"/>
  <cols>
    <col min="1" max="1" width="4.375" style="249" customWidth="1"/>
    <col min="2" max="2" width="15.375" style="249" customWidth="1"/>
    <col min="3" max="3" width="9.125" style="249" customWidth="1"/>
    <col min="4" max="4" width="25.125" style="249" customWidth="1"/>
    <col min="5" max="13" width="13.00390625" style="249" customWidth="1"/>
    <col min="14" max="16384" width="9.125" style="249" customWidth="1"/>
  </cols>
  <sheetData>
    <row r="1" spans="10:13" ht="15.75" customHeight="1">
      <c r="J1" s="824" t="s">
        <v>644</v>
      </c>
      <c r="K1" s="824"/>
      <c r="L1" s="824"/>
      <c r="M1" s="824"/>
    </row>
    <row r="2" spans="10:13" ht="15.75">
      <c r="J2" s="824"/>
      <c r="K2" s="824"/>
      <c r="L2" s="824"/>
      <c r="M2" s="824"/>
    </row>
    <row r="3" spans="10:13" ht="15.75">
      <c r="J3" s="824"/>
      <c r="K3" s="824"/>
      <c r="L3" s="824"/>
      <c r="M3" s="824"/>
    </row>
    <row r="4" spans="10:13" ht="15.75">
      <c r="J4" s="824"/>
      <c r="K4" s="824"/>
      <c r="L4" s="824"/>
      <c r="M4" s="824"/>
    </row>
    <row r="5" spans="1:13" ht="15.75">
      <c r="A5" s="827" t="s">
        <v>215</v>
      </c>
      <c r="B5" s="827"/>
      <c r="C5" s="827"/>
      <c r="D5" s="827"/>
      <c r="E5" s="827"/>
      <c r="F5" s="827"/>
      <c r="G5" s="827"/>
      <c r="H5" s="827"/>
      <c r="I5" s="827"/>
      <c r="J5" s="827"/>
      <c r="K5" s="827"/>
      <c r="L5" s="827"/>
      <c r="M5" s="827"/>
    </row>
    <row r="6" spans="1:13" ht="15.75">
      <c r="A6" s="827" t="s">
        <v>182</v>
      </c>
      <c r="B6" s="827"/>
      <c r="C6" s="827"/>
      <c r="D6" s="827"/>
      <c r="E6" s="827"/>
      <c r="F6" s="827"/>
      <c r="G6" s="827"/>
      <c r="H6" s="827"/>
      <c r="I6" s="827"/>
      <c r="J6" s="827"/>
      <c r="K6" s="827"/>
      <c r="L6" s="827"/>
      <c r="M6" s="827"/>
    </row>
    <row r="7" spans="1:13" ht="15.75">
      <c r="A7" s="825" t="s">
        <v>551</v>
      </c>
      <c r="B7" s="250" t="s">
        <v>552</v>
      </c>
      <c r="C7" s="251"/>
      <c r="E7" s="828" t="s">
        <v>553</v>
      </c>
      <c r="F7" s="828"/>
      <c r="G7" s="828"/>
      <c r="H7" s="828"/>
      <c r="I7" s="828"/>
      <c r="J7" s="828"/>
      <c r="K7" s="828"/>
      <c r="L7" s="828"/>
      <c r="M7" s="828"/>
    </row>
    <row r="8" spans="1:13" ht="15" customHeight="1">
      <c r="A8" s="825"/>
      <c r="B8" s="252" t="s">
        <v>646</v>
      </c>
      <c r="C8" s="251"/>
      <c r="E8" s="829" t="s">
        <v>555</v>
      </c>
      <c r="F8" s="829"/>
      <c r="G8" s="829"/>
      <c r="H8" s="829"/>
      <c r="I8" s="829"/>
      <c r="J8" s="829"/>
      <c r="K8" s="829"/>
      <c r="L8" s="829"/>
      <c r="M8" s="829"/>
    </row>
    <row r="9" spans="1:13" ht="15.75">
      <c r="A9" s="825" t="s">
        <v>556</v>
      </c>
      <c r="B9" s="250" t="s">
        <v>557</v>
      </c>
      <c r="C9" s="251"/>
      <c r="E9" s="828" t="s">
        <v>553</v>
      </c>
      <c r="F9" s="828"/>
      <c r="G9" s="828"/>
      <c r="H9" s="828"/>
      <c r="I9" s="828"/>
      <c r="J9" s="828"/>
      <c r="K9" s="828"/>
      <c r="L9" s="828"/>
      <c r="M9" s="828"/>
    </row>
    <row r="10" spans="1:13" ht="15" customHeight="1">
      <c r="A10" s="825"/>
      <c r="B10" s="252" t="s">
        <v>646</v>
      </c>
      <c r="C10" s="251"/>
      <c r="E10" s="830" t="s">
        <v>558</v>
      </c>
      <c r="F10" s="830"/>
      <c r="G10" s="830"/>
      <c r="H10" s="830"/>
      <c r="I10" s="830"/>
      <c r="J10" s="830"/>
      <c r="K10" s="830"/>
      <c r="L10" s="830"/>
      <c r="M10" s="830"/>
    </row>
    <row r="11" spans="1:13" ht="78" customHeight="1">
      <c r="A11" s="825" t="s">
        <v>559</v>
      </c>
      <c r="B11" s="250" t="s">
        <v>516</v>
      </c>
      <c r="C11" s="250" t="s">
        <v>422</v>
      </c>
      <c r="E11" s="831" t="s">
        <v>517</v>
      </c>
      <c r="F11" s="831"/>
      <c r="G11" s="831"/>
      <c r="H11" s="831"/>
      <c r="I11" s="831"/>
      <c r="J11" s="831"/>
      <c r="K11" s="831"/>
      <c r="L11" s="831"/>
      <c r="M11" s="831"/>
    </row>
    <row r="12" spans="1:13" ht="25.5">
      <c r="A12" s="825"/>
      <c r="B12" s="253" t="s">
        <v>650</v>
      </c>
      <c r="C12" s="253" t="s">
        <v>563</v>
      </c>
      <c r="E12" s="829" t="s">
        <v>564</v>
      </c>
      <c r="F12" s="829"/>
      <c r="G12" s="829"/>
      <c r="H12" s="829"/>
      <c r="I12" s="829"/>
      <c r="J12" s="829"/>
      <c r="K12" s="829"/>
      <c r="L12" s="829"/>
      <c r="M12" s="829"/>
    </row>
    <row r="13" spans="1:13" ht="19.5" customHeight="1">
      <c r="A13" s="836" t="s">
        <v>651</v>
      </c>
      <c r="B13" s="836"/>
      <c r="C13" s="836"/>
      <c r="D13" s="836"/>
      <c r="E13" s="836"/>
      <c r="F13" s="836"/>
      <c r="G13" s="836"/>
      <c r="H13" s="836"/>
      <c r="I13" s="836"/>
      <c r="J13" s="836"/>
      <c r="K13" s="836"/>
      <c r="L13" s="836"/>
      <c r="M13" s="836"/>
    </row>
    <row r="14" ht="15.75">
      <c r="A14" s="254"/>
    </row>
    <row r="15" spans="1:13" ht="31.5">
      <c r="A15" s="255" t="s">
        <v>576</v>
      </c>
      <c r="B15" s="832" t="s">
        <v>652</v>
      </c>
      <c r="C15" s="832"/>
      <c r="D15" s="832"/>
      <c r="E15" s="832"/>
      <c r="F15" s="832"/>
      <c r="G15" s="832"/>
      <c r="H15" s="832"/>
      <c r="I15" s="832"/>
      <c r="J15" s="832"/>
      <c r="K15" s="832"/>
      <c r="L15" s="832"/>
      <c r="M15" s="832"/>
    </row>
    <row r="16" spans="1:13" ht="15.75">
      <c r="A16" s="255">
        <v>1</v>
      </c>
      <c r="B16" s="833" t="s">
        <v>653</v>
      </c>
      <c r="C16" s="834"/>
      <c r="D16" s="834"/>
      <c r="E16" s="834"/>
      <c r="F16" s="834"/>
      <c r="G16" s="834"/>
      <c r="H16" s="834"/>
      <c r="I16" s="834"/>
      <c r="J16" s="834"/>
      <c r="K16" s="834"/>
      <c r="L16" s="834"/>
      <c r="M16" s="835"/>
    </row>
    <row r="17" spans="1:13" ht="15.75">
      <c r="A17" s="255"/>
      <c r="B17" s="832"/>
      <c r="C17" s="832"/>
      <c r="D17" s="832"/>
      <c r="E17" s="832"/>
      <c r="F17" s="832"/>
      <c r="G17" s="832"/>
      <c r="H17" s="832"/>
      <c r="I17" s="832"/>
      <c r="J17" s="832"/>
      <c r="K17" s="832"/>
      <c r="L17" s="832"/>
      <c r="M17" s="832"/>
    </row>
    <row r="18" ht="15.75">
      <c r="A18" s="254"/>
    </row>
    <row r="19" ht="15.75">
      <c r="A19" s="256" t="s">
        <v>654</v>
      </c>
    </row>
    <row r="20" spans="1:13" ht="54" customHeight="1">
      <c r="A20" s="850" t="s">
        <v>518</v>
      </c>
      <c r="B20" s="850"/>
      <c r="C20" s="850"/>
      <c r="D20" s="850"/>
      <c r="E20" s="850"/>
      <c r="F20" s="850"/>
      <c r="G20" s="850"/>
      <c r="H20" s="850"/>
      <c r="I20" s="850"/>
      <c r="J20" s="850"/>
      <c r="K20" s="850"/>
      <c r="L20" s="850"/>
      <c r="M20" s="850"/>
    </row>
    <row r="21" ht="15.75">
      <c r="A21" s="256" t="s">
        <v>656</v>
      </c>
    </row>
    <row r="22" ht="15.75">
      <c r="A22" s="254"/>
    </row>
    <row r="23" spans="1:13" ht="32.25" customHeight="1">
      <c r="A23" s="255" t="s">
        <v>576</v>
      </c>
      <c r="B23" s="832" t="s">
        <v>657</v>
      </c>
      <c r="C23" s="832"/>
      <c r="D23" s="832"/>
      <c r="E23" s="832"/>
      <c r="F23" s="832"/>
      <c r="G23" s="832"/>
      <c r="H23" s="832"/>
      <c r="I23" s="832"/>
      <c r="J23" s="832"/>
      <c r="K23" s="832"/>
      <c r="L23" s="832"/>
      <c r="M23" s="832"/>
    </row>
    <row r="24" spans="1:13" ht="37.5" customHeight="1">
      <c r="A24" s="255">
        <v>1</v>
      </c>
      <c r="B24" s="833" t="s">
        <v>519</v>
      </c>
      <c r="C24" s="834"/>
      <c r="D24" s="834"/>
      <c r="E24" s="834"/>
      <c r="F24" s="834"/>
      <c r="G24" s="834"/>
      <c r="H24" s="834"/>
      <c r="I24" s="834"/>
      <c r="J24" s="834"/>
      <c r="K24" s="834"/>
      <c r="L24" s="834"/>
      <c r="M24" s="835"/>
    </row>
    <row r="25" spans="1:13" ht="15.75">
      <c r="A25" s="255"/>
      <c r="B25" s="832"/>
      <c r="C25" s="832"/>
      <c r="D25" s="832"/>
      <c r="E25" s="832"/>
      <c r="F25" s="832"/>
      <c r="G25" s="832"/>
      <c r="H25" s="832"/>
      <c r="I25" s="832"/>
      <c r="J25" s="832"/>
      <c r="K25" s="832"/>
      <c r="L25" s="832"/>
      <c r="M25" s="832"/>
    </row>
    <row r="26" ht="15.75">
      <c r="A26" s="254"/>
    </row>
    <row r="27" ht="15.75">
      <c r="A27" s="256" t="s">
        <v>658</v>
      </c>
    </row>
    <row r="28" ht="15.75">
      <c r="B28" s="251" t="s">
        <v>659</v>
      </c>
    </row>
    <row r="29" ht="15.75">
      <c r="A29" s="254"/>
    </row>
    <row r="30" spans="1:26" ht="30" customHeight="1">
      <c r="A30" s="832" t="s">
        <v>576</v>
      </c>
      <c r="B30" s="832" t="s">
        <v>660</v>
      </c>
      <c r="C30" s="832"/>
      <c r="D30" s="832"/>
      <c r="E30" s="832" t="s">
        <v>568</v>
      </c>
      <c r="F30" s="832"/>
      <c r="G30" s="832"/>
      <c r="H30" s="832" t="s">
        <v>661</v>
      </c>
      <c r="I30" s="832"/>
      <c r="J30" s="832"/>
      <c r="K30" s="832" t="s">
        <v>570</v>
      </c>
      <c r="L30" s="832"/>
      <c r="M30" s="832"/>
      <c r="R30" s="826"/>
      <c r="S30" s="826"/>
      <c r="T30" s="826"/>
      <c r="U30" s="826"/>
      <c r="V30" s="826"/>
      <c r="W30" s="826"/>
      <c r="X30" s="826"/>
      <c r="Y30" s="826"/>
      <c r="Z30" s="826"/>
    </row>
    <row r="31" spans="1:26" ht="33" customHeight="1">
      <c r="A31" s="832"/>
      <c r="B31" s="832"/>
      <c r="C31" s="832"/>
      <c r="D31" s="832"/>
      <c r="E31" s="255" t="s">
        <v>571</v>
      </c>
      <c r="F31" s="255" t="s">
        <v>572</v>
      </c>
      <c r="G31" s="255" t="s">
        <v>573</v>
      </c>
      <c r="H31" s="255" t="s">
        <v>571</v>
      </c>
      <c r="I31" s="255" t="s">
        <v>572</v>
      </c>
      <c r="J31" s="255" t="s">
        <v>573</v>
      </c>
      <c r="K31" s="255" t="s">
        <v>571</v>
      </c>
      <c r="L31" s="255" t="s">
        <v>572</v>
      </c>
      <c r="M31" s="255" t="s">
        <v>573</v>
      </c>
      <c r="R31" s="257"/>
      <c r="S31" s="257"/>
      <c r="T31" s="257"/>
      <c r="U31" s="257"/>
      <c r="V31" s="257"/>
      <c r="W31" s="257"/>
      <c r="X31" s="257"/>
      <c r="Y31" s="257"/>
      <c r="Z31" s="257"/>
    </row>
    <row r="32" spans="1:26" ht="15.75">
      <c r="A32" s="255">
        <v>1</v>
      </c>
      <c r="B32" s="832">
        <v>2</v>
      </c>
      <c r="C32" s="832"/>
      <c r="D32" s="832"/>
      <c r="E32" s="255">
        <v>3</v>
      </c>
      <c r="F32" s="255">
        <v>4</v>
      </c>
      <c r="G32" s="255">
        <v>5</v>
      </c>
      <c r="H32" s="255">
        <v>6</v>
      </c>
      <c r="I32" s="255">
        <v>7</v>
      </c>
      <c r="J32" s="255">
        <v>8</v>
      </c>
      <c r="K32" s="255">
        <v>9</v>
      </c>
      <c r="L32" s="255">
        <v>10</v>
      </c>
      <c r="M32" s="255">
        <v>11</v>
      </c>
      <c r="R32" s="257"/>
      <c r="S32" s="257"/>
      <c r="T32" s="257"/>
      <c r="U32" s="257"/>
      <c r="V32" s="257"/>
      <c r="W32" s="257"/>
      <c r="X32" s="257"/>
      <c r="Y32" s="257"/>
      <c r="Z32" s="257"/>
    </row>
    <row r="33" spans="1:26" ht="65.25" customHeight="1">
      <c r="A33" s="255">
        <v>1</v>
      </c>
      <c r="B33" s="838" t="s">
        <v>519</v>
      </c>
      <c r="C33" s="839"/>
      <c r="D33" s="840"/>
      <c r="E33" s="255">
        <v>618700</v>
      </c>
      <c r="F33" s="255"/>
      <c r="G33" s="255">
        <f>E33+F33</f>
        <v>618700</v>
      </c>
      <c r="H33" s="255">
        <v>610286.35</v>
      </c>
      <c r="I33" s="255"/>
      <c r="J33" s="255">
        <f>H33+I33</f>
        <v>610286.35</v>
      </c>
      <c r="K33" s="255">
        <f>H33-E33</f>
        <v>-8413.650000000023</v>
      </c>
      <c r="L33" s="255"/>
      <c r="M33" s="255">
        <f>J33-G33</f>
        <v>-8413.650000000023</v>
      </c>
      <c r="R33" s="257"/>
      <c r="S33" s="257"/>
      <c r="T33" s="257"/>
      <c r="U33" s="257"/>
      <c r="V33" s="257"/>
      <c r="W33" s="257"/>
      <c r="X33" s="257"/>
      <c r="Y33" s="257"/>
      <c r="Z33" s="257"/>
    </row>
    <row r="34" spans="1:26" ht="15.75">
      <c r="A34" s="255"/>
      <c r="B34" s="832" t="s">
        <v>592</v>
      </c>
      <c r="C34" s="832"/>
      <c r="D34" s="832"/>
      <c r="E34" s="255">
        <f>E33</f>
        <v>618700</v>
      </c>
      <c r="F34" s="255">
        <f aca="true" t="shared" si="0" ref="F34:M34">F33</f>
        <v>0</v>
      </c>
      <c r="G34" s="255">
        <f t="shared" si="0"/>
        <v>618700</v>
      </c>
      <c r="H34" s="255">
        <f t="shared" si="0"/>
        <v>610286.35</v>
      </c>
      <c r="I34" s="255">
        <f t="shared" si="0"/>
        <v>0</v>
      </c>
      <c r="J34" s="255">
        <f t="shared" si="0"/>
        <v>610286.35</v>
      </c>
      <c r="K34" s="255">
        <f t="shared" si="0"/>
        <v>-8413.650000000023</v>
      </c>
      <c r="L34" s="255">
        <f t="shared" si="0"/>
        <v>0</v>
      </c>
      <c r="M34" s="255">
        <f t="shared" si="0"/>
        <v>-8413.650000000023</v>
      </c>
      <c r="R34" s="257"/>
      <c r="S34" s="257"/>
      <c r="T34" s="257"/>
      <c r="U34" s="257"/>
      <c r="V34" s="257"/>
      <c r="W34" s="257"/>
      <c r="X34" s="257"/>
      <c r="Y34" s="257"/>
      <c r="Z34" s="257"/>
    </row>
    <row r="35" spans="1:26" ht="15.75">
      <c r="A35" s="255"/>
      <c r="B35" s="832"/>
      <c r="C35" s="832"/>
      <c r="D35" s="832"/>
      <c r="E35" s="255"/>
      <c r="F35" s="255"/>
      <c r="G35" s="255"/>
      <c r="H35" s="255"/>
      <c r="I35" s="255"/>
      <c r="J35" s="255"/>
      <c r="K35" s="255"/>
      <c r="L35" s="255"/>
      <c r="M35" s="255"/>
      <c r="R35" s="257"/>
      <c r="S35" s="257"/>
      <c r="T35" s="257"/>
      <c r="U35" s="257"/>
      <c r="V35" s="257"/>
      <c r="W35" s="257"/>
      <c r="X35" s="257"/>
      <c r="Y35" s="257"/>
      <c r="Z35" s="257"/>
    </row>
    <row r="36" spans="1:13" ht="32.25" customHeight="1">
      <c r="A36" s="837" t="s">
        <v>342</v>
      </c>
      <c r="B36" s="837"/>
      <c r="C36" s="837"/>
      <c r="D36" s="837"/>
      <c r="E36" s="837"/>
      <c r="F36" s="837"/>
      <c r="G36" s="837"/>
      <c r="H36" s="837"/>
      <c r="I36" s="837"/>
      <c r="J36" s="837"/>
      <c r="K36" s="837"/>
      <c r="L36" s="837"/>
      <c r="M36" s="837"/>
    </row>
    <row r="37" spans="1:13" ht="15.75">
      <c r="A37" s="844" t="s">
        <v>390</v>
      </c>
      <c r="B37" s="845"/>
      <c r="C37" s="845"/>
      <c r="D37" s="845"/>
      <c r="E37" s="845"/>
      <c r="F37" s="845"/>
      <c r="G37" s="845"/>
      <c r="H37" s="845"/>
      <c r="I37" s="845"/>
      <c r="J37" s="845"/>
      <c r="K37" s="845"/>
      <c r="L37" s="845"/>
      <c r="M37" s="846"/>
    </row>
    <row r="38" spans="1:13" ht="33" customHeight="1">
      <c r="A38" s="850" t="s">
        <v>668</v>
      </c>
      <c r="B38" s="850"/>
      <c r="C38" s="850"/>
      <c r="D38" s="850"/>
      <c r="E38" s="850"/>
      <c r="F38" s="850"/>
      <c r="G38" s="850"/>
      <c r="H38" s="850"/>
      <c r="I38" s="850"/>
      <c r="J38" s="850"/>
      <c r="K38" s="850"/>
      <c r="L38" s="850"/>
      <c r="M38" s="850"/>
    </row>
    <row r="39" ht="15.75">
      <c r="B39" s="251" t="s">
        <v>659</v>
      </c>
    </row>
    <row r="40" ht="15.75">
      <c r="A40" s="254"/>
    </row>
    <row r="41" spans="1:13" ht="31.5" customHeight="1">
      <c r="A41" s="832" t="s">
        <v>669</v>
      </c>
      <c r="B41" s="832" t="s">
        <v>670</v>
      </c>
      <c r="C41" s="832"/>
      <c r="D41" s="832"/>
      <c r="E41" s="832" t="s">
        <v>568</v>
      </c>
      <c r="F41" s="832"/>
      <c r="G41" s="832"/>
      <c r="H41" s="832" t="s">
        <v>661</v>
      </c>
      <c r="I41" s="832"/>
      <c r="J41" s="832"/>
      <c r="K41" s="832" t="s">
        <v>570</v>
      </c>
      <c r="L41" s="832"/>
      <c r="M41" s="832"/>
    </row>
    <row r="42" spans="1:13" ht="33.75" customHeight="1">
      <c r="A42" s="832"/>
      <c r="B42" s="832"/>
      <c r="C42" s="832"/>
      <c r="D42" s="832"/>
      <c r="E42" s="255" t="s">
        <v>571</v>
      </c>
      <c r="F42" s="255" t="s">
        <v>572</v>
      </c>
      <c r="G42" s="255" t="s">
        <v>573</v>
      </c>
      <c r="H42" s="255" t="s">
        <v>571</v>
      </c>
      <c r="I42" s="255" t="s">
        <v>572</v>
      </c>
      <c r="J42" s="255" t="s">
        <v>573</v>
      </c>
      <c r="K42" s="255" t="s">
        <v>571</v>
      </c>
      <c r="L42" s="255" t="s">
        <v>572</v>
      </c>
      <c r="M42" s="255" t="s">
        <v>573</v>
      </c>
    </row>
    <row r="43" spans="1:13" ht="15.75">
      <c r="A43" s="255">
        <v>1</v>
      </c>
      <c r="B43" s="832">
        <v>2</v>
      </c>
      <c r="C43" s="832"/>
      <c r="D43" s="832"/>
      <c r="E43" s="255">
        <v>3</v>
      </c>
      <c r="F43" s="255">
        <v>4</v>
      </c>
      <c r="G43" s="255">
        <v>5</v>
      </c>
      <c r="H43" s="255">
        <v>6</v>
      </c>
      <c r="I43" s="255">
        <v>7</v>
      </c>
      <c r="J43" s="255">
        <v>8</v>
      </c>
      <c r="K43" s="255">
        <v>9</v>
      </c>
      <c r="L43" s="255">
        <v>10</v>
      </c>
      <c r="M43" s="255">
        <v>11</v>
      </c>
    </row>
    <row r="44" spans="1:13" ht="15.75">
      <c r="A44" s="255"/>
      <c r="B44" s="832"/>
      <c r="C44" s="832"/>
      <c r="D44" s="832"/>
      <c r="E44" s="255"/>
      <c r="F44" s="255"/>
      <c r="G44" s="255"/>
      <c r="H44" s="255"/>
      <c r="I44" s="255"/>
      <c r="J44" s="255"/>
      <c r="K44" s="255"/>
      <c r="L44" s="255"/>
      <c r="M44" s="255"/>
    </row>
    <row r="45" ht="15.75">
      <c r="A45" s="254"/>
    </row>
    <row r="46" ht="15.75">
      <c r="A46" s="256" t="s">
        <v>672</v>
      </c>
    </row>
    <row r="47" ht="15.75">
      <c r="A47" s="254"/>
    </row>
    <row r="48" spans="1:13" ht="29.25" customHeight="1">
      <c r="A48" s="832" t="s">
        <v>669</v>
      </c>
      <c r="B48" s="832" t="s">
        <v>602</v>
      </c>
      <c r="C48" s="832" t="s">
        <v>603</v>
      </c>
      <c r="D48" s="832" t="s">
        <v>604</v>
      </c>
      <c r="E48" s="832" t="s">
        <v>568</v>
      </c>
      <c r="F48" s="832"/>
      <c r="G48" s="832"/>
      <c r="H48" s="832" t="s">
        <v>673</v>
      </c>
      <c r="I48" s="832"/>
      <c r="J48" s="832"/>
      <c r="K48" s="832" t="s">
        <v>570</v>
      </c>
      <c r="L48" s="832"/>
      <c r="M48" s="832"/>
    </row>
    <row r="49" spans="1:13" ht="30.75" customHeight="1">
      <c r="A49" s="832"/>
      <c r="B49" s="832"/>
      <c r="C49" s="832"/>
      <c r="D49" s="832"/>
      <c r="E49" s="255" t="s">
        <v>571</v>
      </c>
      <c r="F49" s="255" t="s">
        <v>572</v>
      </c>
      <c r="G49" s="255" t="s">
        <v>573</v>
      </c>
      <c r="H49" s="255" t="s">
        <v>571</v>
      </c>
      <c r="I49" s="255" t="s">
        <v>572</v>
      </c>
      <c r="J49" s="255" t="s">
        <v>573</v>
      </c>
      <c r="K49" s="255" t="s">
        <v>571</v>
      </c>
      <c r="L49" s="255" t="s">
        <v>572</v>
      </c>
      <c r="M49" s="255" t="s">
        <v>573</v>
      </c>
    </row>
    <row r="50" spans="1:13" ht="15.75">
      <c r="A50" s="255">
        <v>1</v>
      </c>
      <c r="B50" s="255">
        <v>2</v>
      </c>
      <c r="C50" s="255">
        <v>3</v>
      </c>
      <c r="D50" s="255">
        <v>4</v>
      </c>
      <c r="E50" s="255">
        <v>5</v>
      </c>
      <c r="F50" s="255">
        <v>6</v>
      </c>
      <c r="G50" s="255">
        <v>7</v>
      </c>
      <c r="H50" s="255">
        <v>8</v>
      </c>
      <c r="I50" s="255">
        <v>9</v>
      </c>
      <c r="J50" s="255">
        <v>10</v>
      </c>
      <c r="K50" s="255">
        <v>11</v>
      </c>
      <c r="L50" s="255">
        <v>12</v>
      </c>
      <c r="M50" s="255">
        <v>13</v>
      </c>
    </row>
    <row r="51" spans="1:13" ht="15.75">
      <c r="A51" s="255">
        <v>1</v>
      </c>
      <c r="B51" s="255" t="s">
        <v>607</v>
      </c>
      <c r="C51" s="255"/>
      <c r="D51" s="255"/>
      <c r="E51" s="255"/>
      <c r="F51" s="255"/>
      <c r="G51" s="255"/>
      <c r="H51" s="255"/>
      <c r="I51" s="255"/>
      <c r="J51" s="255"/>
      <c r="K51" s="255"/>
      <c r="L51" s="255"/>
      <c r="M51" s="255"/>
    </row>
    <row r="52" spans="1:13" ht="118.5" customHeight="1">
      <c r="A52" s="255"/>
      <c r="B52" s="258" t="s">
        <v>520</v>
      </c>
      <c r="C52" s="259" t="s">
        <v>398</v>
      </c>
      <c r="D52" s="260" t="s">
        <v>521</v>
      </c>
      <c r="E52" s="261">
        <v>618700</v>
      </c>
      <c r="F52" s="261"/>
      <c r="G52" s="261">
        <f>E52+F52</f>
        <v>618700</v>
      </c>
      <c r="H52" s="261">
        <v>610286.35</v>
      </c>
      <c r="I52" s="261"/>
      <c r="J52" s="261">
        <f>H52+I52</f>
        <v>610286.35</v>
      </c>
      <c r="K52" s="261">
        <f>H52-E52</f>
        <v>-8413.650000000023</v>
      </c>
      <c r="L52" s="261"/>
      <c r="M52" s="261">
        <f>J52-G52</f>
        <v>-8413.650000000023</v>
      </c>
    </row>
    <row r="53" spans="1:13" ht="192.75" customHeight="1">
      <c r="A53" s="255"/>
      <c r="B53" s="258" t="s">
        <v>522</v>
      </c>
      <c r="C53" s="259" t="s">
        <v>398</v>
      </c>
      <c r="D53" s="260" t="s">
        <v>523</v>
      </c>
      <c r="E53" s="261">
        <v>430698</v>
      </c>
      <c r="F53" s="261"/>
      <c r="G53" s="261">
        <f aca="true" t="shared" si="1" ref="G53:G59">E53+F53</f>
        <v>430698</v>
      </c>
      <c r="H53" s="261">
        <v>422284.35</v>
      </c>
      <c r="I53" s="261"/>
      <c r="J53" s="261">
        <f aca="true" t="shared" si="2" ref="J53:J59">H53+I53</f>
        <v>422284.35</v>
      </c>
      <c r="K53" s="261">
        <f aca="true" t="shared" si="3" ref="K53:K59">H53-E53</f>
        <v>-8413.650000000023</v>
      </c>
      <c r="L53" s="261"/>
      <c r="M53" s="261">
        <f aca="true" t="shared" si="4" ref="M53:M59">J53-G53</f>
        <v>-8413.650000000023</v>
      </c>
    </row>
    <row r="54" spans="1:13" ht="195" customHeight="1">
      <c r="A54" s="255"/>
      <c r="B54" s="258" t="s">
        <v>524</v>
      </c>
      <c r="C54" s="259" t="s">
        <v>398</v>
      </c>
      <c r="D54" s="260" t="s">
        <v>523</v>
      </c>
      <c r="E54" s="261">
        <v>430698</v>
      </c>
      <c r="F54" s="261"/>
      <c r="G54" s="261">
        <f t="shared" si="1"/>
        <v>430698</v>
      </c>
      <c r="H54" s="261">
        <v>422284.35</v>
      </c>
      <c r="I54" s="261"/>
      <c r="J54" s="261">
        <f t="shared" si="2"/>
        <v>422284.35</v>
      </c>
      <c r="K54" s="261">
        <f t="shared" si="3"/>
        <v>-8413.650000000023</v>
      </c>
      <c r="L54" s="261"/>
      <c r="M54" s="261">
        <f t="shared" si="4"/>
        <v>-8413.650000000023</v>
      </c>
    </row>
    <row r="55" spans="1:13" ht="190.5" customHeight="1">
      <c r="A55" s="255"/>
      <c r="B55" s="258" t="s">
        <v>525</v>
      </c>
      <c r="C55" s="259" t="s">
        <v>398</v>
      </c>
      <c r="D55" s="260" t="s">
        <v>526</v>
      </c>
      <c r="E55" s="261">
        <v>38907</v>
      </c>
      <c r="F55" s="261"/>
      <c r="G55" s="261">
        <f t="shared" si="1"/>
        <v>38907</v>
      </c>
      <c r="H55" s="261">
        <v>38907</v>
      </c>
      <c r="I55" s="261"/>
      <c r="J55" s="261">
        <f t="shared" si="2"/>
        <v>38907</v>
      </c>
      <c r="K55" s="261">
        <f t="shared" si="3"/>
        <v>0</v>
      </c>
      <c r="L55" s="261"/>
      <c r="M55" s="261">
        <f t="shared" si="4"/>
        <v>0</v>
      </c>
    </row>
    <row r="56" spans="1:13" ht="383.25" customHeight="1">
      <c r="A56" s="255"/>
      <c r="B56" s="258" t="s">
        <v>527</v>
      </c>
      <c r="C56" s="259" t="s">
        <v>398</v>
      </c>
      <c r="D56" s="260" t="s">
        <v>528</v>
      </c>
      <c r="E56" s="261">
        <f>E57+E58+E59</f>
        <v>149095</v>
      </c>
      <c r="F56" s="261"/>
      <c r="G56" s="261">
        <f t="shared" si="1"/>
        <v>149095</v>
      </c>
      <c r="H56" s="261">
        <f>H57+H58+H59</f>
        <v>149095</v>
      </c>
      <c r="I56" s="261"/>
      <c r="J56" s="261">
        <f t="shared" si="2"/>
        <v>149095</v>
      </c>
      <c r="K56" s="261">
        <f t="shared" si="3"/>
        <v>0</v>
      </c>
      <c r="L56" s="261"/>
      <c r="M56" s="261">
        <f t="shared" si="4"/>
        <v>0</v>
      </c>
    </row>
    <row r="57" spans="1:13" ht="197.25" customHeight="1">
      <c r="A57" s="255"/>
      <c r="B57" s="258" t="s">
        <v>529</v>
      </c>
      <c r="C57" s="259" t="s">
        <v>398</v>
      </c>
      <c r="D57" s="260" t="s">
        <v>185</v>
      </c>
      <c r="E57" s="261">
        <v>18163</v>
      </c>
      <c r="F57" s="261"/>
      <c r="G57" s="261">
        <f t="shared" si="1"/>
        <v>18163</v>
      </c>
      <c r="H57" s="261">
        <v>18163</v>
      </c>
      <c r="I57" s="261"/>
      <c r="J57" s="261">
        <f t="shared" si="2"/>
        <v>18163</v>
      </c>
      <c r="K57" s="261">
        <f t="shared" si="3"/>
        <v>0</v>
      </c>
      <c r="L57" s="261"/>
      <c r="M57" s="261">
        <f t="shared" si="4"/>
        <v>0</v>
      </c>
    </row>
    <row r="58" spans="1:13" ht="205.5" customHeight="1">
      <c r="A58" s="255"/>
      <c r="B58" s="258" t="s">
        <v>186</v>
      </c>
      <c r="C58" s="259" t="s">
        <v>398</v>
      </c>
      <c r="D58" s="260" t="s">
        <v>185</v>
      </c>
      <c r="E58" s="261">
        <v>45580</v>
      </c>
      <c r="F58" s="261"/>
      <c r="G58" s="261">
        <f t="shared" si="1"/>
        <v>45580</v>
      </c>
      <c r="H58" s="261">
        <v>45580</v>
      </c>
      <c r="I58" s="261"/>
      <c r="J58" s="261">
        <f t="shared" si="2"/>
        <v>45580</v>
      </c>
      <c r="K58" s="261">
        <f t="shared" si="3"/>
        <v>0</v>
      </c>
      <c r="L58" s="261"/>
      <c r="M58" s="261">
        <f t="shared" si="4"/>
        <v>0</v>
      </c>
    </row>
    <row r="59" spans="1:13" ht="194.25" customHeight="1">
      <c r="A59" s="255"/>
      <c r="B59" s="258" t="s">
        <v>187</v>
      </c>
      <c r="C59" s="259" t="s">
        <v>398</v>
      </c>
      <c r="D59" s="260" t="s">
        <v>188</v>
      </c>
      <c r="E59" s="261">
        <v>85352</v>
      </c>
      <c r="F59" s="261"/>
      <c r="G59" s="261">
        <f t="shared" si="1"/>
        <v>85352</v>
      </c>
      <c r="H59" s="261">
        <v>85352</v>
      </c>
      <c r="I59" s="261"/>
      <c r="J59" s="261">
        <f t="shared" si="2"/>
        <v>85352</v>
      </c>
      <c r="K59" s="261">
        <f t="shared" si="3"/>
        <v>0</v>
      </c>
      <c r="L59" s="261"/>
      <c r="M59" s="261">
        <f t="shared" si="4"/>
        <v>0</v>
      </c>
    </row>
    <row r="60" spans="1:13" ht="15.75">
      <c r="A60" s="832" t="s">
        <v>305</v>
      </c>
      <c r="B60" s="832"/>
      <c r="C60" s="832"/>
      <c r="D60" s="832"/>
      <c r="E60" s="832"/>
      <c r="F60" s="832"/>
      <c r="G60" s="832"/>
      <c r="H60" s="832"/>
      <c r="I60" s="832"/>
      <c r="J60" s="832"/>
      <c r="K60" s="832"/>
      <c r="L60" s="832"/>
      <c r="M60" s="832"/>
    </row>
    <row r="61" spans="1:13" ht="15.75">
      <c r="A61" s="833" t="s">
        <v>189</v>
      </c>
      <c r="B61" s="834"/>
      <c r="C61" s="834"/>
      <c r="D61" s="834"/>
      <c r="E61" s="834"/>
      <c r="F61" s="834"/>
      <c r="G61" s="834"/>
      <c r="H61" s="834"/>
      <c r="I61" s="834"/>
      <c r="J61" s="834"/>
      <c r="K61" s="834"/>
      <c r="L61" s="834"/>
      <c r="M61" s="835"/>
    </row>
    <row r="62" spans="1:13" ht="15.75">
      <c r="A62" s="255">
        <v>2</v>
      </c>
      <c r="B62" s="255" t="s">
        <v>612</v>
      </c>
      <c r="C62" s="255"/>
      <c r="D62" s="255"/>
      <c r="E62" s="255"/>
      <c r="F62" s="255"/>
      <c r="G62" s="255"/>
      <c r="H62" s="255"/>
      <c r="I62" s="255"/>
      <c r="J62" s="255"/>
      <c r="K62" s="255"/>
      <c r="L62" s="255"/>
      <c r="M62" s="255"/>
    </row>
    <row r="63" spans="1:13" ht="25.5">
      <c r="A63" s="255"/>
      <c r="B63" s="258" t="s">
        <v>190</v>
      </c>
      <c r="C63" s="259" t="s">
        <v>609</v>
      </c>
      <c r="D63" s="262" t="s">
        <v>191</v>
      </c>
      <c r="E63" s="261">
        <v>5</v>
      </c>
      <c r="F63" s="261"/>
      <c r="G63" s="261">
        <f aca="true" t="shared" si="5" ref="G63:G69">E63+F63</f>
        <v>5</v>
      </c>
      <c r="H63" s="261">
        <v>5</v>
      </c>
      <c r="I63" s="261"/>
      <c r="J63" s="261">
        <f aca="true" t="shared" si="6" ref="J63:J69">H63+I63</f>
        <v>5</v>
      </c>
      <c r="K63" s="261">
        <f aca="true" t="shared" si="7" ref="K63:K69">H63-E63</f>
        <v>0</v>
      </c>
      <c r="L63" s="261"/>
      <c r="M63" s="261">
        <f aca="true" t="shared" si="8" ref="M63:M69">J63-G63</f>
        <v>0</v>
      </c>
    </row>
    <row r="64" spans="1:13" ht="38.25">
      <c r="A64" s="255"/>
      <c r="B64" s="258" t="s">
        <v>192</v>
      </c>
      <c r="C64" s="259" t="s">
        <v>675</v>
      </c>
      <c r="D64" s="262" t="s">
        <v>191</v>
      </c>
      <c r="E64" s="261">
        <v>9</v>
      </c>
      <c r="F64" s="261"/>
      <c r="G64" s="261">
        <f t="shared" si="5"/>
        <v>9</v>
      </c>
      <c r="H64" s="261">
        <v>9</v>
      </c>
      <c r="I64" s="261"/>
      <c r="J64" s="261">
        <f t="shared" si="6"/>
        <v>9</v>
      </c>
      <c r="K64" s="261">
        <f t="shared" si="7"/>
        <v>0</v>
      </c>
      <c r="L64" s="261"/>
      <c r="M64" s="261">
        <f t="shared" si="8"/>
        <v>0</v>
      </c>
    </row>
    <row r="65" spans="1:13" ht="38.25">
      <c r="A65" s="255"/>
      <c r="B65" s="258" t="s">
        <v>193</v>
      </c>
      <c r="C65" s="259" t="s">
        <v>675</v>
      </c>
      <c r="D65" s="262" t="s">
        <v>191</v>
      </c>
      <c r="E65" s="261">
        <v>10</v>
      </c>
      <c r="F65" s="261"/>
      <c r="G65" s="261">
        <f t="shared" si="5"/>
        <v>10</v>
      </c>
      <c r="H65" s="261">
        <v>10</v>
      </c>
      <c r="I65" s="261"/>
      <c r="J65" s="261">
        <f t="shared" si="6"/>
        <v>10</v>
      </c>
      <c r="K65" s="261">
        <f t="shared" si="7"/>
        <v>0</v>
      </c>
      <c r="L65" s="261"/>
      <c r="M65" s="261">
        <f t="shared" si="8"/>
        <v>0</v>
      </c>
    </row>
    <row r="66" spans="1:13" ht="15.75">
      <c r="A66" s="255"/>
      <c r="B66" s="258" t="s">
        <v>194</v>
      </c>
      <c r="C66" s="259"/>
      <c r="D66" s="262"/>
      <c r="E66" s="261"/>
      <c r="F66" s="261"/>
      <c r="G66" s="261"/>
      <c r="H66" s="261"/>
      <c r="I66" s="261"/>
      <c r="J66" s="261"/>
      <c r="K66" s="261"/>
      <c r="L66" s="261"/>
      <c r="M66" s="261"/>
    </row>
    <row r="67" spans="1:13" ht="25.5">
      <c r="A67" s="255"/>
      <c r="B67" s="258" t="s">
        <v>195</v>
      </c>
      <c r="C67" s="259" t="s">
        <v>675</v>
      </c>
      <c r="D67" s="262" t="s">
        <v>191</v>
      </c>
      <c r="E67" s="261">
        <v>0</v>
      </c>
      <c r="F67" s="261"/>
      <c r="G67" s="261">
        <f t="shared" si="5"/>
        <v>0</v>
      </c>
      <c r="H67" s="261">
        <v>0</v>
      </c>
      <c r="I67" s="261"/>
      <c r="J67" s="261">
        <f t="shared" si="6"/>
        <v>0</v>
      </c>
      <c r="K67" s="261">
        <f t="shared" si="7"/>
        <v>0</v>
      </c>
      <c r="L67" s="261"/>
      <c r="M67" s="261">
        <f t="shared" si="8"/>
        <v>0</v>
      </c>
    </row>
    <row r="68" spans="1:13" ht="25.5">
      <c r="A68" s="255"/>
      <c r="B68" s="258" t="s">
        <v>524</v>
      </c>
      <c r="C68" s="259" t="s">
        <v>675</v>
      </c>
      <c r="D68" s="262" t="s">
        <v>191</v>
      </c>
      <c r="E68" s="261">
        <v>10</v>
      </c>
      <c r="F68" s="261"/>
      <c r="G68" s="261">
        <f t="shared" si="5"/>
        <v>10</v>
      </c>
      <c r="H68" s="261">
        <v>10</v>
      </c>
      <c r="I68" s="261"/>
      <c r="J68" s="261">
        <f t="shared" si="6"/>
        <v>10</v>
      </c>
      <c r="K68" s="261">
        <f t="shared" si="7"/>
        <v>0</v>
      </c>
      <c r="L68" s="261"/>
      <c r="M68" s="261">
        <f t="shared" si="8"/>
        <v>0</v>
      </c>
    </row>
    <row r="69" spans="1:13" ht="25.5">
      <c r="A69" s="255"/>
      <c r="B69" s="258" t="s">
        <v>196</v>
      </c>
      <c r="C69" s="259" t="s">
        <v>675</v>
      </c>
      <c r="D69" s="262" t="s">
        <v>191</v>
      </c>
      <c r="E69" s="261">
        <v>0</v>
      </c>
      <c r="F69" s="261"/>
      <c r="G69" s="261">
        <f t="shared" si="5"/>
        <v>0</v>
      </c>
      <c r="H69" s="261">
        <v>0</v>
      </c>
      <c r="I69" s="261"/>
      <c r="J69" s="261">
        <f t="shared" si="6"/>
        <v>0</v>
      </c>
      <c r="K69" s="261">
        <f t="shared" si="7"/>
        <v>0</v>
      </c>
      <c r="L69" s="261"/>
      <c r="M69" s="261">
        <f t="shared" si="8"/>
        <v>0</v>
      </c>
    </row>
    <row r="70" spans="1:13" ht="15.75">
      <c r="A70" s="832" t="s">
        <v>305</v>
      </c>
      <c r="B70" s="832"/>
      <c r="C70" s="832"/>
      <c r="D70" s="832"/>
      <c r="E70" s="832"/>
      <c r="F70" s="832"/>
      <c r="G70" s="832"/>
      <c r="H70" s="832"/>
      <c r="I70" s="832"/>
      <c r="J70" s="832"/>
      <c r="K70" s="832"/>
      <c r="L70" s="832"/>
      <c r="M70" s="832"/>
    </row>
    <row r="71" spans="1:13" ht="15.75">
      <c r="A71" s="255">
        <v>3</v>
      </c>
      <c r="B71" s="255" t="s">
        <v>617</v>
      </c>
      <c r="C71" s="255"/>
      <c r="D71" s="255"/>
      <c r="E71" s="255"/>
      <c r="F71" s="255"/>
      <c r="G71" s="255"/>
      <c r="H71" s="255"/>
      <c r="I71" s="255"/>
      <c r="J71" s="255"/>
      <c r="K71" s="255"/>
      <c r="L71" s="255"/>
      <c r="M71" s="255"/>
    </row>
    <row r="72" spans="1:13" ht="76.5">
      <c r="A72" s="255"/>
      <c r="B72" s="263" t="s">
        <v>197</v>
      </c>
      <c r="C72" s="259" t="s">
        <v>198</v>
      </c>
      <c r="D72" s="262" t="s">
        <v>191</v>
      </c>
      <c r="E72" s="261">
        <v>12</v>
      </c>
      <c r="F72" s="261"/>
      <c r="G72" s="261">
        <f>E72+F72</f>
        <v>12</v>
      </c>
      <c r="H72" s="261">
        <v>12</v>
      </c>
      <c r="I72" s="261"/>
      <c r="J72" s="261">
        <f>H72+I72</f>
        <v>12</v>
      </c>
      <c r="K72" s="261">
        <f>H72-E72</f>
        <v>0</v>
      </c>
      <c r="L72" s="261"/>
      <c r="M72" s="261">
        <f>J72-G72</f>
        <v>0</v>
      </c>
    </row>
    <row r="73" spans="1:13" ht="15.75">
      <c r="A73" s="255"/>
      <c r="B73" s="263" t="s">
        <v>194</v>
      </c>
      <c r="C73" s="259"/>
      <c r="D73" s="262"/>
      <c r="E73" s="261"/>
      <c r="F73" s="261"/>
      <c r="G73" s="261"/>
      <c r="H73" s="261"/>
      <c r="I73" s="261"/>
      <c r="J73" s="261"/>
      <c r="K73" s="261"/>
      <c r="L73" s="261"/>
      <c r="M73" s="261"/>
    </row>
    <row r="74" spans="1:13" ht="25.5">
      <c r="A74" s="255"/>
      <c r="B74" s="263" t="s">
        <v>524</v>
      </c>
      <c r="C74" s="259" t="s">
        <v>198</v>
      </c>
      <c r="D74" s="262" t="s">
        <v>191</v>
      </c>
      <c r="E74" s="261">
        <v>12</v>
      </c>
      <c r="F74" s="261"/>
      <c r="G74" s="261">
        <f>E74+F74</f>
        <v>12</v>
      </c>
      <c r="H74" s="261">
        <v>12</v>
      </c>
      <c r="I74" s="261"/>
      <c r="J74" s="261">
        <f>H74+I74</f>
        <v>12</v>
      </c>
      <c r="K74" s="261">
        <f>H74-E74</f>
        <v>0</v>
      </c>
      <c r="L74" s="261"/>
      <c r="M74" s="261">
        <f>J74-G74</f>
        <v>0</v>
      </c>
    </row>
    <row r="75" spans="1:13" ht="127.5">
      <c r="A75" s="255"/>
      <c r="B75" s="263" t="s">
        <v>199</v>
      </c>
      <c r="C75" s="259" t="s">
        <v>398</v>
      </c>
      <c r="D75" s="262" t="s">
        <v>200</v>
      </c>
      <c r="E75" s="261">
        <v>3589</v>
      </c>
      <c r="F75" s="261"/>
      <c r="G75" s="261">
        <f>E75+F75</f>
        <v>3589</v>
      </c>
      <c r="H75" s="261">
        <v>3519</v>
      </c>
      <c r="I75" s="261"/>
      <c r="J75" s="261">
        <f>H75+I75</f>
        <v>3519</v>
      </c>
      <c r="K75" s="261">
        <f>H75-E75</f>
        <v>-70</v>
      </c>
      <c r="L75" s="261"/>
      <c r="M75" s="261">
        <f>J75-G75</f>
        <v>-70</v>
      </c>
    </row>
    <row r="76" spans="1:13" ht="76.5">
      <c r="A76" s="255"/>
      <c r="B76" s="263" t="s">
        <v>201</v>
      </c>
      <c r="C76" s="259" t="s">
        <v>398</v>
      </c>
      <c r="D76" s="264" t="s">
        <v>202</v>
      </c>
      <c r="E76" s="261">
        <v>1381</v>
      </c>
      <c r="F76" s="261"/>
      <c r="G76" s="261">
        <f>E76+F76</f>
        <v>1381</v>
      </c>
      <c r="H76" s="261">
        <v>1381</v>
      </c>
      <c r="I76" s="261"/>
      <c r="J76" s="261">
        <f>H76+I76</f>
        <v>1381</v>
      </c>
      <c r="K76" s="261">
        <f>H76-E76</f>
        <v>0</v>
      </c>
      <c r="L76" s="261"/>
      <c r="M76" s="261">
        <f>J76-G76</f>
        <v>0</v>
      </c>
    </row>
    <row r="77" spans="1:13" ht="15.75">
      <c r="A77" s="832" t="s">
        <v>305</v>
      </c>
      <c r="B77" s="832"/>
      <c r="C77" s="832"/>
      <c r="D77" s="832"/>
      <c r="E77" s="832"/>
      <c r="F77" s="832"/>
      <c r="G77" s="832"/>
      <c r="H77" s="832"/>
      <c r="I77" s="832"/>
      <c r="J77" s="832"/>
      <c r="K77" s="832"/>
      <c r="L77" s="832"/>
      <c r="M77" s="832"/>
    </row>
    <row r="78" spans="1:13" ht="15.75">
      <c r="A78" s="833" t="s">
        <v>203</v>
      </c>
      <c r="B78" s="834"/>
      <c r="C78" s="834"/>
      <c r="D78" s="834"/>
      <c r="E78" s="834"/>
      <c r="F78" s="834"/>
      <c r="G78" s="834"/>
      <c r="H78" s="834"/>
      <c r="I78" s="834"/>
      <c r="J78" s="834"/>
      <c r="K78" s="834"/>
      <c r="L78" s="834"/>
      <c r="M78" s="835"/>
    </row>
    <row r="79" spans="1:13" ht="15.75">
      <c r="A79" s="255">
        <v>4</v>
      </c>
      <c r="B79" s="255" t="s">
        <v>633</v>
      </c>
      <c r="C79" s="255"/>
      <c r="D79" s="255"/>
      <c r="E79" s="255"/>
      <c r="F79" s="255"/>
      <c r="G79" s="255"/>
      <c r="H79" s="255"/>
      <c r="I79" s="255"/>
      <c r="J79" s="255"/>
      <c r="K79" s="255"/>
      <c r="L79" s="255"/>
      <c r="M79" s="255"/>
    </row>
    <row r="80" spans="1:13" ht="89.25">
      <c r="A80" s="255"/>
      <c r="B80" s="258" t="s">
        <v>204</v>
      </c>
      <c r="C80" s="259" t="s">
        <v>635</v>
      </c>
      <c r="D80" s="264" t="s">
        <v>205</v>
      </c>
      <c r="E80" s="261">
        <v>25</v>
      </c>
      <c r="F80" s="261"/>
      <c r="G80" s="261">
        <f>E80+F80</f>
        <v>25</v>
      </c>
      <c r="H80" s="261">
        <v>25</v>
      </c>
      <c r="I80" s="261"/>
      <c r="J80" s="261">
        <f>H80+I80</f>
        <v>25</v>
      </c>
      <c r="K80" s="261">
        <f>H80-E80</f>
        <v>0</v>
      </c>
      <c r="L80" s="261"/>
      <c r="M80" s="261">
        <f>J80-G80</f>
        <v>0</v>
      </c>
    </row>
    <row r="81" spans="1:13" ht="15.75">
      <c r="A81" s="255"/>
      <c r="B81" s="255"/>
      <c r="C81" s="255"/>
      <c r="D81" s="255"/>
      <c r="E81" s="255"/>
      <c r="F81" s="255"/>
      <c r="G81" s="255"/>
      <c r="H81" s="255"/>
      <c r="I81" s="255"/>
      <c r="J81" s="255"/>
      <c r="K81" s="255"/>
      <c r="L81" s="255"/>
      <c r="M81" s="255"/>
    </row>
    <row r="82" spans="1:13" ht="15.75">
      <c r="A82" s="832" t="s">
        <v>305</v>
      </c>
      <c r="B82" s="832"/>
      <c r="C82" s="832"/>
      <c r="D82" s="832"/>
      <c r="E82" s="832"/>
      <c r="F82" s="832"/>
      <c r="G82" s="832"/>
      <c r="H82" s="832"/>
      <c r="I82" s="832"/>
      <c r="J82" s="832"/>
      <c r="K82" s="832"/>
      <c r="L82" s="832"/>
      <c r="M82" s="832"/>
    </row>
    <row r="83" spans="1:13" ht="15.75">
      <c r="A83" s="832" t="s">
        <v>306</v>
      </c>
      <c r="B83" s="832"/>
      <c r="C83" s="832"/>
      <c r="D83" s="832"/>
      <c r="E83" s="832"/>
      <c r="F83" s="832"/>
      <c r="G83" s="832"/>
      <c r="H83" s="832"/>
      <c r="I83" s="832"/>
      <c r="J83" s="832"/>
      <c r="K83" s="832"/>
      <c r="L83" s="832"/>
      <c r="M83" s="832"/>
    </row>
    <row r="84" spans="1:13" ht="48" customHeight="1">
      <c r="A84" s="847" t="s">
        <v>206</v>
      </c>
      <c r="B84" s="848"/>
      <c r="C84" s="848"/>
      <c r="D84" s="848"/>
      <c r="E84" s="848"/>
      <c r="F84" s="848"/>
      <c r="G84" s="848"/>
      <c r="H84" s="848"/>
      <c r="I84" s="848"/>
      <c r="J84" s="848"/>
      <c r="K84" s="848"/>
      <c r="L84" s="848"/>
      <c r="M84" s="849"/>
    </row>
    <row r="85" spans="1:4" ht="19.5" customHeight="1">
      <c r="A85" s="256" t="s">
        <v>308</v>
      </c>
      <c r="B85" s="256"/>
      <c r="C85" s="256"/>
      <c r="D85" s="256"/>
    </row>
    <row r="86" spans="1:13" ht="94.5" customHeight="1">
      <c r="A86" s="850" t="s">
        <v>207</v>
      </c>
      <c r="B86" s="850"/>
      <c r="C86" s="850"/>
      <c r="D86" s="850"/>
      <c r="E86" s="850"/>
      <c r="F86" s="850"/>
      <c r="G86" s="850"/>
      <c r="H86" s="850"/>
      <c r="I86" s="850"/>
      <c r="J86" s="850"/>
      <c r="K86" s="850"/>
      <c r="L86" s="850"/>
      <c r="M86" s="850"/>
    </row>
    <row r="87" spans="1:4" ht="15.75" customHeight="1">
      <c r="A87" s="836" t="s">
        <v>310</v>
      </c>
      <c r="B87" s="836"/>
      <c r="C87" s="836"/>
      <c r="D87" s="836"/>
    </row>
    <row r="88" spans="1:4" ht="19.5" customHeight="1">
      <c r="A88" s="265" t="s">
        <v>311</v>
      </c>
      <c r="B88" s="265"/>
      <c r="C88" s="265"/>
      <c r="D88" s="265"/>
    </row>
    <row r="89" spans="1:5" ht="15.75">
      <c r="A89" s="843" t="s">
        <v>312</v>
      </c>
      <c r="B89" s="843"/>
      <c r="C89" s="843"/>
      <c r="D89" s="843"/>
      <c r="E89" s="843"/>
    </row>
    <row r="90" spans="1:13" ht="15.75">
      <c r="A90" s="843"/>
      <c r="B90" s="843"/>
      <c r="C90" s="843"/>
      <c r="D90" s="843"/>
      <c r="E90" s="843"/>
      <c r="G90" s="842"/>
      <c r="H90" s="842"/>
      <c r="J90" s="842" t="s">
        <v>639</v>
      </c>
      <c r="K90" s="842"/>
      <c r="L90" s="842"/>
      <c r="M90" s="842"/>
    </row>
    <row r="91" spans="1:13" ht="15.75" customHeight="1">
      <c r="A91" s="266"/>
      <c r="B91" s="266"/>
      <c r="C91" s="266"/>
      <c r="D91" s="266"/>
      <c r="E91" s="266"/>
      <c r="J91" s="841" t="s">
        <v>313</v>
      </c>
      <c r="K91" s="841"/>
      <c r="L91" s="841"/>
      <c r="M91" s="841"/>
    </row>
    <row r="92" spans="1:13" ht="43.5" customHeight="1">
      <c r="A92" s="843" t="s">
        <v>314</v>
      </c>
      <c r="B92" s="843"/>
      <c r="C92" s="843"/>
      <c r="D92" s="843"/>
      <c r="E92" s="843"/>
      <c r="G92" s="842"/>
      <c r="H92" s="842"/>
      <c r="J92" s="842" t="s">
        <v>643</v>
      </c>
      <c r="K92" s="842"/>
      <c r="L92" s="842"/>
      <c r="M92" s="842"/>
    </row>
    <row r="93" spans="1:13" ht="15.75" customHeight="1">
      <c r="A93" s="843"/>
      <c r="B93" s="843"/>
      <c r="C93" s="843"/>
      <c r="D93" s="843"/>
      <c r="E93" s="843"/>
      <c r="J93" s="841" t="s">
        <v>313</v>
      </c>
      <c r="K93" s="841"/>
      <c r="L93" s="841"/>
      <c r="M93" s="841"/>
    </row>
  </sheetData>
  <sheetProtection/>
  <mergeCells count="67">
    <mergeCell ref="A37:M37"/>
    <mergeCell ref="A84:M84"/>
    <mergeCell ref="A86:M86"/>
    <mergeCell ref="A20:M20"/>
    <mergeCell ref="A61:M61"/>
    <mergeCell ref="A78:M78"/>
    <mergeCell ref="A38:M38"/>
    <mergeCell ref="B41:D42"/>
    <mergeCell ref="K41:M41"/>
    <mergeCell ref="B32:D32"/>
    <mergeCell ref="J92:M92"/>
    <mergeCell ref="J93:M93"/>
    <mergeCell ref="B43:D43"/>
    <mergeCell ref="B44:D44"/>
    <mergeCell ref="A89:E90"/>
    <mergeCell ref="A92:E93"/>
    <mergeCell ref="G90:H90"/>
    <mergeCell ref="G92:H92"/>
    <mergeCell ref="A82:M82"/>
    <mergeCell ref="A83:M83"/>
    <mergeCell ref="J91:M91"/>
    <mergeCell ref="J90:M90"/>
    <mergeCell ref="A87:D87"/>
    <mergeCell ref="K48:M48"/>
    <mergeCell ref="A60:M60"/>
    <mergeCell ref="A70:M70"/>
    <mergeCell ref="A77:M77"/>
    <mergeCell ref="E48:G48"/>
    <mergeCell ref="H48:J48"/>
    <mergeCell ref="B34:D34"/>
    <mergeCell ref="B35:D35"/>
    <mergeCell ref="A36:M36"/>
    <mergeCell ref="B33:D33"/>
    <mergeCell ref="A30:A31"/>
    <mergeCell ref="E30:G30"/>
    <mergeCell ref="H30:J30"/>
    <mergeCell ref="K30:M30"/>
    <mergeCell ref="B30:D31"/>
    <mergeCell ref="A7:A8"/>
    <mergeCell ref="A9:A10"/>
    <mergeCell ref="B17:M17"/>
    <mergeCell ref="A13:M13"/>
    <mergeCell ref="A41:A42"/>
    <mergeCell ref="E41:G41"/>
    <mergeCell ref="H41:J41"/>
    <mergeCell ref="A48:A49"/>
    <mergeCell ref="B48:B49"/>
    <mergeCell ref="C48:C49"/>
    <mergeCell ref="D48:D49"/>
    <mergeCell ref="X30:Z30"/>
    <mergeCell ref="E11:M11"/>
    <mergeCell ref="E12:M12"/>
    <mergeCell ref="B15:M15"/>
    <mergeCell ref="B16:M16"/>
    <mergeCell ref="B23:M23"/>
    <mergeCell ref="B24:M24"/>
    <mergeCell ref="B25:M25"/>
    <mergeCell ref="J1:M4"/>
    <mergeCell ref="A11:A12"/>
    <mergeCell ref="R30:T30"/>
    <mergeCell ref="U30:W30"/>
    <mergeCell ref="A5:M5"/>
    <mergeCell ref="A6:M6"/>
    <mergeCell ref="E7:M7"/>
    <mergeCell ref="E8:M8"/>
    <mergeCell ref="E9:M9"/>
    <mergeCell ref="E10:M10"/>
  </mergeCells>
  <printOptions/>
  <pageMargins left="0.16" right="0.16" top="0.35" bottom="0.3" header="0.31496062992125984" footer="0.31496062992125984"/>
  <pageSetup horizontalDpi="600" verticalDpi="600" orientation="portrait" paperSize="9" scale="58" r:id="rId1"/>
  <rowBreaks count="1" manualBreakCount="1">
    <brk id="84" max="12" man="1"/>
  </rowBreaks>
</worksheet>
</file>

<file path=xl/worksheets/sheet16.xml><?xml version="1.0" encoding="utf-8"?>
<worksheet xmlns="http://schemas.openxmlformats.org/spreadsheetml/2006/main" xmlns:r="http://schemas.openxmlformats.org/officeDocument/2006/relationships">
  <dimension ref="A1:Z95"/>
  <sheetViews>
    <sheetView view="pageBreakPreview" zoomScaleSheetLayoutView="100" zoomScalePageLayoutView="0" workbookViewId="0" topLeftCell="A82">
      <selection activeCell="J81" sqref="J81:M81"/>
    </sheetView>
  </sheetViews>
  <sheetFormatPr defaultColWidth="9.00390625" defaultRowHeight="12.75"/>
  <cols>
    <col min="1" max="1" width="4.375" style="267" customWidth="1"/>
    <col min="2" max="2" width="15.00390625" style="267" customWidth="1"/>
    <col min="3" max="3" width="10.00390625" style="267" customWidth="1"/>
    <col min="4" max="4" width="14.875" style="267" customWidth="1"/>
    <col min="5" max="13" width="13.00390625" style="267" customWidth="1"/>
    <col min="14" max="16384" width="9.125" style="267" customWidth="1"/>
  </cols>
  <sheetData>
    <row r="1" spans="10:13" ht="15.75" customHeight="1">
      <c r="J1" s="862" t="s">
        <v>644</v>
      </c>
      <c r="K1" s="862"/>
      <c r="L1" s="862"/>
      <c r="M1" s="862"/>
    </row>
    <row r="2" spans="10:13" ht="15.75">
      <c r="J2" s="862"/>
      <c r="K2" s="862"/>
      <c r="L2" s="862"/>
      <c r="M2" s="862"/>
    </row>
    <row r="3" spans="10:13" ht="15.75">
      <c r="J3" s="862"/>
      <c r="K3" s="862"/>
      <c r="L3" s="862"/>
      <c r="M3" s="862"/>
    </row>
    <row r="4" spans="10:13" ht="15.75">
      <c r="J4" s="862"/>
      <c r="K4" s="862"/>
      <c r="L4" s="862"/>
      <c r="M4" s="862"/>
    </row>
    <row r="5" spans="1:13" ht="15.75">
      <c r="A5" s="865" t="s">
        <v>215</v>
      </c>
      <c r="B5" s="865"/>
      <c r="C5" s="865"/>
      <c r="D5" s="865"/>
      <c r="E5" s="865"/>
      <c r="F5" s="865"/>
      <c r="G5" s="865"/>
      <c r="H5" s="865"/>
      <c r="I5" s="865"/>
      <c r="J5" s="865"/>
      <c r="K5" s="865"/>
      <c r="L5" s="865"/>
      <c r="M5" s="865"/>
    </row>
    <row r="6" spans="1:13" ht="15.75">
      <c r="A6" s="865" t="s">
        <v>182</v>
      </c>
      <c r="B6" s="865"/>
      <c r="C6" s="865"/>
      <c r="D6" s="865"/>
      <c r="E6" s="865"/>
      <c r="F6" s="865"/>
      <c r="G6" s="865"/>
      <c r="H6" s="865"/>
      <c r="I6" s="865"/>
      <c r="J6" s="865"/>
      <c r="K6" s="865"/>
      <c r="L6" s="865"/>
      <c r="M6" s="865"/>
    </row>
    <row r="7" spans="1:13" ht="15.75">
      <c r="A7" s="863" t="s">
        <v>551</v>
      </c>
      <c r="B7" s="268" t="s">
        <v>552</v>
      </c>
      <c r="C7" s="269"/>
      <c r="E7" s="866" t="s">
        <v>553</v>
      </c>
      <c r="F7" s="866"/>
      <c r="G7" s="866"/>
      <c r="H7" s="866"/>
      <c r="I7" s="866"/>
      <c r="J7" s="866"/>
      <c r="K7" s="866"/>
      <c r="L7" s="866"/>
      <c r="M7" s="866"/>
    </row>
    <row r="8" spans="1:13" ht="15" customHeight="1">
      <c r="A8" s="863"/>
      <c r="B8" s="270" t="s">
        <v>646</v>
      </c>
      <c r="C8" s="269"/>
      <c r="E8" s="867" t="s">
        <v>555</v>
      </c>
      <c r="F8" s="867"/>
      <c r="G8" s="867"/>
      <c r="H8" s="867"/>
      <c r="I8" s="867"/>
      <c r="J8" s="867"/>
      <c r="K8" s="867"/>
      <c r="L8" s="867"/>
      <c r="M8" s="867"/>
    </row>
    <row r="9" spans="1:13" ht="15.75">
      <c r="A9" s="863" t="s">
        <v>556</v>
      </c>
      <c r="B9" s="268" t="s">
        <v>557</v>
      </c>
      <c r="C9" s="269"/>
      <c r="E9" s="866" t="s">
        <v>553</v>
      </c>
      <c r="F9" s="866"/>
      <c r="G9" s="866"/>
      <c r="H9" s="866"/>
      <c r="I9" s="866"/>
      <c r="J9" s="866"/>
      <c r="K9" s="866"/>
      <c r="L9" s="866"/>
      <c r="M9" s="866"/>
    </row>
    <row r="10" spans="1:13" ht="15" customHeight="1">
      <c r="A10" s="863"/>
      <c r="B10" s="270" t="s">
        <v>646</v>
      </c>
      <c r="C10" s="269"/>
      <c r="E10" s="868" t="s">
        <v>558</v>
      </c>
      <c r="F10" s="868"/>
      <c r="G10" s="868"/>
      <c r="H10" s="868"/>
      <c r="I10" s="868"/>
      <c r="J10" s="868"/>
      <c r="K10" s="868"/>
      <c r="L10" s="868"/>
      <c r="M10" s="868"/>
    </row>
    <row r="11" spans="1:13" ht="15.75">
      <c r="A11" s="863" t="s">
        <v>559</v>
      </c>
      <c r="B11" s="268" t="s">
        <v>208</v>
      </c>
      <c r="C11" s="268" t="s">
        <v>356</v>
      </c>
      <c r="E11" s="866" t="s">
        <v>209</v>
      </c>
      <c r="F11" s="866"/>
      <c r="G11" s="866"/>
      <c r="H11" s="866"/>
      <c r="I11" s="866"/>
      <c r="J11" s="866"/>
      <c r="K11" s="866"/>
      <c r="L11" s="866"/>
      <c r="M11" s="866"/>
    </row>
    <row r="12" spans="1:13" ht="27.75" customHeight="1">
      <c r="A12" s="863"/>
      <c r="B12" s="271" t="s">
        <v>650</v>
      </c>
      <c r="C12" s="271" t="s">
        <v>563</v>
      </c>
      <c r="E12" s="867" t="s">
        <v>564</v>
      </c>
      <c r="F12" s="867"/>
      <c r="G12" s="867"/>
      <c r="H12" s="867"/>
      <c r="I12" s="867"/>
      <c r="J12" s="867"/>
      <c r="K12" s="867"/>
      <c r="L12" s="867"/>
      <c r="M12" s="867"/>
    </row>
    <row r="13" spans="1:13" ht="19.5" customHeight="1">
      <c r="A13" s="869" t="s">
        <v>651</v>
      </c>
      <c r="B13" s="869"/>
      <c r="C13" s="869"/>
      <c r="D13" s="869"/>
      <c r="E13" s="869"/>
      <c r="F13" s="869"/>
      <c r="G13" s="869"/>
      <c r="H13" s="869"/>
      <c r="I13" s="869"/>
      <c r="J13" s="869"/>
      <c r="K13" s="869"/>
      <c r="L13" s="869"/>
      <c r="M13" s="869"/>
    </row>
    <row r="14" ht="15.75">
      <c r="A14" s="272"/>
    </row>
    <row r="15" spans="1:13" ht="31.5">
      <c r="A15" s="273" t="s">
        <v>576</v>
      </c>
      <c r="B15" s="861" t="s">
        <v>652</v>
      </c>
      <c r="C15" s="861"/>
      <c r="D15" s="861"/>
      <c r="E15" s="861"/>
      <c r="F15" s="861"/>
      <c r="G15" s="861"/>
      <c r="H15" s="861"/>
      <c r="I15" s="861"/>
      <c r="J15" s="861"/>
      <c r="K15" s="861"/>
      <c r="L15" s="861"/>
      <c r="M15" s="861"/>
    </row>
    <row r="16" spans="1:13" ht="15.75">
      <c r="A16" s="273">
        <v>1</v>
      </c>
      <c r="B16" s="858" t="s">
        <v>653</v>
      </c>
      <c r="C16" s="859"/>
      <c r="D16" s="859"/>
      <c r="E16" s="859"/>
      <c r="F16" s="859"/>
      <c r="G16" s="859"/>
      <c r="H16" s="859"/>
      <c r="I16" s="859"/>
      <c r="J16" s="859"/>
      <c r="K16" s="859"/>
      <c r="L16" s="859"/>
      <c r="M16" s="860"/>
    </row>
    <row r="17" spans="1:13" ht="15.75">
      <c r="A17" s="273"/>
      <c r="B17" s="861"/>
      <c r="C17" s="861"/>
      <c r="D17" s="861"/>
      <c r="E17" s="861"/>
      <c r="F17" s="861"/>
      <c r="G17" s="861"/>
      <c r="H17" s="861"/>
      <c r="I17" s="861"/>
      <c r="J17" s="861"/>
      <c r="K17" s="861"/>
      <c r="L17" s="861"/>
      <c r="M17" s="861"/>
    </row>
    <row r="18" ht="15.75">
      <c r="A18" s="272"/>
    </row>
    <row r="19" ht="15.75">
      <c r="A19" s="274" t="s">
        <v>654</v>
      </c>
    </row>
    <row r="20" spans="1:13" ht="15.75">
      <c r="A20" s="857" t="s">
        <v>210</v>
      </c>
      <c r="B20" s="857"/>
      <c r="C20" s="857"/>
      <c r="D20" s="857"/>
      <c r="E20" s="857"/>
      <c r="F20" s="857"/>
      <c r="G20" s="857"/>
      <c r="H20" s="857"/>
      <c r="I20" s="857"/>
      <c r="J20" s="857"/>
      <c r="K20" s="857"/>
      <c r="L20" s="857"/>
      <c r="M20" s="857"/>
    </row>
    <row r="21" ht="15.75">
      <c r="A21" s="274" t="s">
        <v>656</v>
      </c>
    </row>
    <row r="22" ht="15.75">
      <c r="A22" s="272"/>
    </row>
    <row r="23" spans="1:13" ht="32.25" customHeight="1">
      <c r="A23" s="273" t="s">
        <v>576</v>
      </c>
      <c r="B23" s="861" t="s">
        <v>657</v>
      </c>
      <c r="C23" s="861"/>
      <c r="D23" s="861"/>
      <c r="E23" s="861"/>
      <c r="F23" s="861"/>
      <c r="G23" s="861"/>
      <c r="H23" s="861"/>
      <c r="I23" s="861"/>
      <c r="J23" s="861"/>
      <c r="K23" s="861"/>
      <c r="L23" s="861"/>
      <c r="M23" s="861"/>
    </row>
    <row r="24" spans="1:13" ht="15.75">
      <c r="A24" s="273">
        <v>1</v>
      </c>
      <c r="B24" s="858" t="s">
        <v>210</v>
      </c>
      <c r="C24" s="859"/>
      <c r="D24" s="859"/>
      <c r="E24" s="859"/>
      <c r="F24" s="859"/>
      <c r="G24" s="859"/>
      <c r="H24" s="859"/>
      <c r="I24" s="859"/>
      <c r="J24" s="859"/>
      <c r="K24" s="859"/>
      <c r="L24" s="859"/>
      <c r="M24" s="860"/>
    </row>
    <row r="25" spans="1:13" ht="15.75">
      <c r="A25" s="273"/>
      <c r="B25" s="861"/>
      <c r="C25" s="861"/>
      <c r="D25" s="861"/>
      <c r="E25" s="861"/>
      <c r="F25" s="861"/>
      <c r="G25" s="861"/>
      <c r="H25" s="861"/>
      <c r="I25" s="861"/>
      <c r="J25" s="861"/>
      <c r="K25" s="861"/>
      <c r="L25" s="861"/>
      <c r="M25" s="861"/>
    </row>
    <row r="26" ht="15.75">
      <c r="A26" s="272"/>
    </row>
    <row r="27" ht="15.75">
      <c r="A27" s="274" t="s">
        <v>658</v>
      </c>
    </row>
    <row r="28" ht="15.75">
      <c r="B28" s="269" t="s">
        <v>659</v>
      </c>
    </row>
    <row r="29" ht="15.75">
      <c r="A29" s="272"/>
    </row>
    <row r="30" spans="1:26" ht="30" customHeight="1">
      <c r="A30" s="861" t="s">
        <v>576</v>
      </c>
      <c r="B30" s="861" t="s">
        <v>660</v>
      </c>
      <c r="C30" s="861"/>
      <c r="D30" s="861"/>
      <c r="E30" s="861" t="s">
        <v>568</v>
      </c>
      <c r="F30" s="861"/>
      <c r="G30" s="861"/>
      <c r="H30" s="861" t="s">
        <v>661</v>
      </c>
      <c r="I30" s="861"/>
      <c r="J30" s="861"/>
      <c r="K30" s="861" t="s">
        <v>570</v>
      </c>
      <c r="L30" s="861"/>
      <c r="M30" s="861"/>
      <c r="R30" s="864"/>
      <c r="S30" s="864"/>
      <c r="T30" s="864"/>
      <c r="U30" s="864"/>
      <c r="V30" s="864"/>
      <c r="W30" s="864"/>
      <c r="X30" s="864"/>
      <c r="Y30" s="864"/>
      <c r="Z30" s="864"/>
    </row>
    <row r="31" spans="1:26" ht="33" customHeight="1">
      <c r="A31" s="861"/>
      <c r="B31" s="861"/>
      <c r="C31" s="861"/>
      <c r="D31" s="861"/>
      <c r="E31" s="273" t="s">
        <v>571</v>
      </c>
      <c r="F31" s="273" t="s">
        <v>572</v>
      </c>
      <c r="G31" s="273" t="s">
        <v>573</v>
      </c>
      <c r="H31" s="273" t="s">
        <v>571</v>
      </c>
      <c r="I31" s="273" t="s">
        <v>572</v>
      </c>
      <c r="J31" s="273" t="s">
        <v>573</v>
      </c>
      <c r="K31" s="273" t="s">
        <v>571</v>
      </c>
      <c r="L31" s="273" t="s">
        <v>572</v>
      </c>
      <c r="M31" s="273" t="s">
        <v>573</v>
      </c>
      <c r="R31" s="275"/>
      <c r="S31" s="275"/>
      <c r="T31" s="275"/>
      <c r="U31" s="275"/>
      <c r="V31" s="275"/>
      <c r="W31" s="275"/>
      <c r="X31" s="275"/>
      <c r="Y31" s="275"/>
      <c r="Z31" s="275"/>
    </row>
    <row r="32" spans="1:26" ht="15.75">
      <c r="A32" s="273">
        <v>1</v>
      </c>
      <c r="B32" s="861">
        <v>2</v>
      </c>
      <c r="C32" s="861"/>
      <c r="D32" s="861"/>
      <c r="E32" s="273">
        <v>3</v>
      </c>
      <c r="F32" s="273">
        <v>4</v>
      </c>
      <c r="G32" s="273">
        <v>5</v>
      </c>
      <c r="H32" s="273">
        <v>6</v>
      </c>
      <c r="I32" s="273">
        <v>7</v>
      </c>
      <c r="J32" s="273">
        <v>8</v>
      </c>
      <c r="K32" s="273">
        <v>9</v>
      </c>
      <c r="L32" s="273">
        <v>10</v>
      </c>
      <c r="M32" s="273">
        <v>11</v>
      </c>
      <c r="R32" s="275"/>
      <c r="S32" s="275"/>
      <c r="T32" s="275"/>
      <c r="U32" s="275"/>
      <c r="V32" s="275"/>
      <c r="W32" s="275"/>
      <c r="X32" s="275"/>
      <c r="Y32" s="275"/>
      <c r="Z32" s="275"/>
    </row>
    <row r="33" spans="1:26" ht="47.25" customHeight="1">
      <c r="A33" s="273">
        <v>1</v>
      </c>
      <c r="B33" s="871" t="s">
        <v>210</v>
      </c>
      <c r="C33" s="872"/>
      <c r="D33" s="873"/>
      <c r="E33" s="273">
        <v>16373803</v>
      </c>
      <c r="F33" s="273"/>
      <c r="G33" s="273">
        <f>E33+F33</f>
        <v>16373803</v>
      </c>
      <c r="H33" s="273">
        <v>15003489.27</v>
      </c>
      <c r="I33" s="273"/>
      <c r="J33" s="273">
        <f>H33+I33</f>
        <v>15003489.27</v>
      </c>
      <c r="K33" s="273">
        <f>H33-E33</f>
        <v>-1370313.7300000004</v>
      </c>
      <c r="L33" s="273"/>
      <c r="M33" s="273">
        <f>J33-G33</f>
        <v>-1370313.7300000004</v>
      </c>
      <c r="R33" s="275"/>
      <c r="S33" s="275"/>
      <c r="T33" s="275"/>
      <c r="U33" s="275"/>
      <c r="V33" s="275"/>
      <c r="W33" s="275"/>
      <c r="X33" s="275"/>
      <c r="Y33" s="275"/>
      <c r="Z33" s="275"/>
    </row>
    <row r="34" spans="1:26" ht="15.75">
      <c r="A34" s="273"/>
      <c r="B34" s="861" t="s">
        <v>592</v>
      </c>
      <c r="C34" s="861"/>
      <c r="D34" s="861"/>
      <c r="E34" s="273">
        <f>E33</f>
        <v>16373803</v>
      </c>
      <c r="F34" s="273">
        <f aca="true" t="shared" si="0" ref="F34:M34">F33</f>
        <v>0</v>
      </c>
      <c r="G34" s="273">
        <f t="shared" si="0"/>
        <v>16373803</v>
      </c>
      <c r="H34" s="273">
        <f t="shared" si="0"/>
        <v>15003489.27</v>
      </c>
      <c r="I34" s="273">
        <f t="shared" si="0"/>
        <v>0</v>
      </c>
      <c r="J34" s="273">
        <f t="shared" si="0"/>
        <v>15003489.27</v>
      </c>
      <c r="K34" s="273">
        <f t="shared" si="0"/>
        <v>-1370313.7300000004</v>
      </c>
      <c r="L34" s="273">
        <f t="shared" si="0"/>
        <v>0</v>
      </c>
      <c r="M34" s="273">
        <f t="shared" si="0"/>
        <v>-1370313.7300000004</v>
      </c>
      <c r="R34" s="275"/>
      <c r="S34" s="275"/>
      <c r="T34" s="275"/>
      <c r="U34" s="275"/>
      <c r="V34" s="275"/>
      <c r="W34" s="275"/>
      <c r="X34" s="275"/>
      <c r="Y34" s="275"/>
      <c r="Z34" s="275"/>
    </row>
    <row r="35" spans="1:26" ht="15.75">
      <c r="A35" s="273"/>
      <c r="B35" s="861"/>
      <c r="C35" s="861"/>
      <c r="D35" s="861"/>
      <c r="E35" s="273"/>
      <c r="F35" s="273"/>
      <c r="G35" s="273"/>
      <c r="H35" s="273"/>
      <c r="I35" s="273"/>
      <c r="J35" s="273"/>
      <c r="K35" s="273"/>
      <c r="L35" s="273"/>
      <c r="M35" s="273"/>
      <c r="R35" s="275"/>
      <c r="S35" s="275"/>
      <c r="T35" s="275"/>
      <c r="U35" s="275"/>
      <c r="V35" s="275"/>
      <c r="W35" s="275"/>
      <c r="X35" s="275"/>
      <c r="Y35" s="275"/>
      <c r="Z35" s="275"/>
    </row>
    <row r="36" spans="1:13" ht="32.25" customHeight="1">
      <c r="A36" s="870" t="s">
        <v>342</v>
      </c>
      <c r="B36" s="870"/>
      <c r="C36" s="870"/>
      <c r="D36" s="870"/>
      <c r="E36" s="870"/>
      <c r="F36" s="870"/>
      <c r="G36" s="870"/>
      <c r="H36" s="870"/>
      <c r="I36" s="870"/>
      <c r="J36" s="870"/>
      <c r="K36" s="870"/>
      <c r="L36" s="870"/>
      <c r="M36" s="870"/>
    </row>
    <row r="37" spans="1:13" ht="15.75">
      <c r="A37" s="851" t="s">
        <v>390</v>
      </c>
      <c r="B37" s="852"/>
      <c r="C37" s="852"/>
      <c r="D37" s="852"/>
      <c r="E37" s="852"/>
      <c r="F37" s="852"/>
      <c r="G37" s="852"/>
      <c r="H37" s="852"/>
      <c r="I37" s="852"/>
      <c r="J37" s="852"/>
      <c r="K37" s="852"/>
      <c r="L37" s="852"/>
      <c r="M37" s="853"/>
    </row>
    <row r="38" spans="1:13" ht="33" customHeight="1">
      <c r="A38" s="857" t="s">
        <v>668</v>
      </c>
      <c r="B38" s="857"/>
      <c r="C38" s="857"/>
      <c r="D38" s="857"/>
      <c r="E38" s="857"/>
      <c r="F38" s="857"/>
      <c r="G38" s="857"/>
      <c r="H38" s="857"/>
      <c r="I38" s="857"/>
      <c r="J38" s="857"/>
      <c r="K38" s="857"/>
      <c r="L38" s="857"/>
      <c r="M38" s="857"/>
    </row>
    <row r="39" ht="15.75">
      <c r="B39" s="269" t="s">
        <v>659</v>
      </c>
    </row>
    <row r="40" ht="15.75">
      <c r="A40" s="272"/>
    </row>
    <row r="41" spans="1:13" ht="31.5" customHeight="1">
      <c r="A41" s="861" t="s">
        <v>669</v>
      </c>
      <c r="B41" s="861" t="s">
        <v>670</v>
      </c>
      <c r="C41" s="861"/>
      <c r="D41" s="861"/>
      <c r="E41" s="861" t="s">
        <v>568</v>
      </c>
      <c r="F41" s="861"/>
      <c r="G41" s="861"/>
      <c r="H41" s="861" t="s">
        <v>661</v>
      </c>
      <c r="I41" s="861"/>
      <c r="J41" s="861"/>
      <c r="K41" s="861" t="s">
        <v>570</v>
      </c>
      <c r="L41" s="861"/>
      <c r="M41" s="861"/>
    </row>
    <row r="42" spans="1:13" ht="33.75" customHeight="1">
      <c r="A42" s="861"/>
      <c r="B42" s="861"/>
      <c r="C42" s="861"/>
      <c r="D42" s="861"/>
      <c r="E42" s="273" t="s">
        <v>571</v>
      </c>
      <c r="F42" s="273" t="s">
        <v>572</v>
      </c>
      <c r="G42" s="273" t="s">
        <v>573</v>
      </c>
      <c r="H42" s="273" t="s">
        <v>571</v>
      </c>
      <c r="I42" s="273" t="s">
        <v>572</v>
      </c>
      <c r="J42" s="273" t="s">
        <v>573</v>
      </c>
      <c r="K42" s="273" t="s">
        <v>571</v>
      </c>
      <c r="L42" s="273" t="s">
        <v>572</v>
      </c>
      <c r="M42" s="273" t="s">
        <v>573</v>
      </c>
    </row>
    <row r="43" spans="1:13" ht="15.75">
      <c r="A43" s="273">
        <v>1</v>
      </c>
      <c r="B43" s="861">
        <v>2</v>
      </c>
      <c r="C43" s="861"/>
      <c r="D43" s="861"/>
      <c r="E43" s="273">
        <v>3</v>
      </c>
      <c r="F43" s="273">
        <v>4</v>
      </c>
      <c r="G43" s="273">
        <v>5</v>
      </c>
      <c r="H43" s="273">
        <v>6</v>
      </c>
      <c r="I43" s="273">
        <v>7</v>
      </c>
      <c r="J43" s="273">
        <v>8</v>
      </c>
      <c r="K43" s="273">
        <v>9</v>
      </c>
      <c r="L43" s="273">
        <v>10</v>
      </c>
      <c r="M43" s="273">
        <v>11</v>
      </c>
    </row>
    <row r="44" spans="1:13" ht="15.75">
      <c r="A44" s="273"/>
      <c r="B44" s="861"/>
      <c r="C44" s="861"/>
      <c r="D44" s="861"/>
      <c r="E44" s="273"/>
      <c r="F44" s="273"/>
      <c r="G44" s="273"/>
      <c r="H44" s="273"/>
      <c r="I44" s="273"/>
      <c r="J44" s="273"/>
      <c r="K44" s="273"/>
      <c r="L44" s="273"/>
      <c r="M44" s="273"/>
    </row>
    <row r="45" ht="15.75">
      <c r="A45" s="272"/>
    </row>
    <row r="46" ht="15.75">
      <c r="A46" s="274" t="s">
        <v>672</v>
      </c>
    </row>
    <row r="47" ht="15.75">
      <c r="A47" s="272"/>
    </row>
    <row r="48" spans="1:13" ht="29.25" customHeight="1">
      <c r="A48" s="861" t="s">
        <v>669</v>
      </c>
      <c r="B48" s="861" t="s">
        <v>602</v>
      </c>
      <c r="C48" s="861" t="s">
        <v>603</v>
      </c>
      <c r="D48" s="861" t="s">
        <v>604</v>
      </c>
      <c r="E48" s="861" t="s">
        <v>568</v>
      </c>
      <c r="F48" s="861"/>
      <c r="G48" s="861"/>
      <c r="H48" s="861" t="s">
        <v>673</v>
      </c>
      <c r="I48" s="861"/>
      <c r="J48" s="861"/>
      <c r="K48" s="861" t="s">
        <v>570</v>
      </c>
      <c r="L48" s="861"/>
      <c r="M48" s="861"/>
    </row>
    <row r="49" spans="1:13" ht="30.75" customHeight="1">
      <c r="A49" s="861"/>
      <c r="B49" s="861"/>
      <c r="C49" s="861"/>
      <c r="D49" s="861"/>
      <c r="E49" s="273" t="s">
        <v>571</v>
      </c>
      <c r="F49" s="273" t="s">
        <v>572</v>
      </c>
      <c r="G49" s="273" t="s">
        <v>573</v>
      </c>
      <c r="H49" s="273" t="s">
        <v>571</v>
      </c>
      <c r="I49" s="273" t="s">
        <v>572</v>
      </c>
      <c r="J49" s="273" t="s">
        <v>573</v>
      </c>
      <c r="K49" s="273" t="s">
        <v>571</v>
      </c>
      <c r="L49" s="273" t="s">
        <v>572</v>
      </c>
      <c r="M49" s="273" t="s">
        <v>573</v>
      </c>
    </row>
    <row r="50" spans="1:13" ht="15.75">
      <c r="A50" s="273">
        <v>1</v>
      </c>
      <c r="B50" s="273">
        <v>2</v>
      </c>
      <c r="C50" s="273">
        <v>3</v>
      </c>
      <c r="D50" s="273">
        <v>4</v>
      </c>
      <c r="E50" s="273">
        <v>5</v>
      </c>
      <c r="F50" s="273">
        <v>6</v>
      </c>
      <c r="G50" s="273">
        <v>7</v>
      </c>
      <c r="H50" s="273">
        <v>8</v>
      </c>
      <c r="I50" s="273">
        <v>9</v>
      </c>
      <c r="J50" s="273">
        <v>10</v>
      </c>
      <c r="K50" s="273">
        <v>11</v>
      </c>
      <c r="L50" s="273">
        <v>12</v>
      </c>
      <c r="M50" s="273">
        <v>13</v>
      </c>
    </row>
    <row r="51" spans="1:13" ht="15.75">
      <c r="A51" s="273">
        <v>1</v>
      </c>
      <c r="B51" s="273" t="s">
        <v>607</v>
      </c>
      <c r="C51" s="273"/>
      <c r="D51" s="273"/>
      <c r="E51" s="273"/>
      <c r="F51" s="273"/>
      <c r="G51" s="273"/>
      <c r="H51" s="273"/>
      <c r="I51" s="273"/>
      <c r="J51" s="273"/>
      <c r="K51" s="273"/>
      <c r="L51" s="273"/>
      <c r="M51" s="273"/>
    </row>
    <row r="52" spans="1:13" ht="15.75">
      <c r="A52" s="273"/>
      <c r="B52" s="273"/>
      <c r="C52" s="273"/>
      <c r="D52" s="273"/>
      <c r="E52" s="273"/>
      <c r="F52" s="273"/>
      <c r="G52" s="273"/>
      <c r="H52" s="273"/>
      <c r="I52" s="273"/>
      <c r="J52" s="273"/>
      <c r="K52" s="273"/>
      <c r="L52" s="273"/>
      <c r="M52" s="273"/>
    </row>
    <row r="53" spans="1:13" ht="15.75">
      <c r="A53" s="273"/>
      <c r="B53" s="273"/>
      <c r="C53" s="273"/>
      <c r="D53" s="273"/>
      <c r="E53" s="273"/>
      <c r="F53" s="273"/>
      <c r="G53" s="273"/>
      <c r="H53" s="273"/>
      <c r="I53" s="273"/>
      <c r="J53" s="273"/>
      <c r="K53" s="273"/>
      <c r="L53" s="273"/>
      <c r="M53" s="273"/>
    </row>
    <row r="54" spans="1:13" ht="15.75">
      <c r="A54" s="861" t="s">
        <v>305</v>
      </c>
      <c r="B54" s="861"/>
      <c r="C54" s="861"/>
      <c r="D54" s="861"/>
      <c r="E54" s="861"/>
      <c r="F54" s="861"/>
      <c r="G54" s="861"/>
      <c r="H54" s="861"/>
      <c r="I54" s="861"/>
      <c r="J54" s="861"/>
      <c r="K54" s="861"/>
      <c r="L54" s="861"/>
      <c r="M54" s="861"/>
    </row>
    <row r="55" spans="1:13" ht="15.75">
      <c r="A55" s="273">
        <v>2</v>
      </c>
      <c r="B55" s="273" t="s">
        <v>612</v>
      </c>
      <c r="C55" s="273"/>
      <c r="D55" s="273"/>
      <c r="E55" s="273"/>
      <c r="F55" s="273"/>
      <c r="G55" s="273"/>
      <c r="H55" s="273"/>
      <c r="I55" s="273"/>
      <c r="J55" s="273"/>
      <c r="K55" s="273"/>
      <c r="L55" s="273"/>
      <c r="M55" s="273"/>
    </row>
    <row r="56" spans="1:13" ht="178.5">
      <c r="A56" s="273"/>
      <c r="B56" s="276" t="s">
        <v>211</v>
      </c>
      <c r="C56" s="277" t="s">
        <v>675</v>
      </c>
      <c r="D56" s="278" t="s">
        <v>440</v>
      </c>
      <c r="E56" s="279">
        <v>132</v>
      </c>
      <c r="F56" s="279"/>
      <c r="G56" s="279">
        <f aca="true" t="shared" si="1" ref="G56:G65">E56+F56</f>
        <v>132</v>
      </c>
      <c r="H56" s="279">
        <v>132</v>
      </c>
      <c r="I56" s="279"/>
      <c r="J56" s="279">
        <f aca="true" t="shared" si="2" ref="J56:J65">H56+I56</f>
        <v>132</v>
      </c>
      <c r="K56" s="279">
        <f aca="true" t="shared" si="3" ref="K56:K65">H56-E56</f>
        <v>0</v>
      </c>
      <c r="L56" s="279"/>
      <c r="M56" s="279">
        <f aca="true" t="shared" si="4" ref="M56:M65">J56-G56</f>
        <v>0</v>
      </c>
    </row>
    <row r="57" spans="1:13" ht="178.5">
      <c r="A57" s="273"/>
      <c r="B57" s="276" t="s">
        <v>212</v>
      </c>
      <c r="C57" s="277" t="s">
        <v>675</v>
      </c>
      <c r="D57" s="278" t="s">
        <v>440</v>
      </c>
      <c r="E57" s="279">
        <v>98</v>
      </c>
      <c r="F57" s="279"/>
      <c r="G57" s="279">
        <f t="shared" si="1"/>
        <v>98</v>
      </c>
      <c r="H57" s="279">
        <v>98</v>
      </c>
      <c r="I57" s="279"/>
      <c r="J57" s="279">
        <f t="shared" si="2"/>
        <v>98</v>
      </c>
      <c r="K57" s="279">
        <f t="shared" si="3"/>
        <v>0</v>
      </c>
      <c r="L57" s="279"/>
      <c r="M57" s="279">
        <f t="shared" si="4"/>
        <v>0</v>
      </c>
    </row>
    <row r="58" spans="1:13" ht="178.5">
      <c r="A58" s="273"/>
      <c r="B58" s="276" t="s">
        <v>213</v>
      </c>
      <c r="C58" s="277" t="s">
        <v>675</v>
      </c>
      <c r="D58" s="278" t="s">
        <v>440</v>
      </c>
      <c r="E58" s="279">
        <v>95</v>
      </c>
      <c r="F58" s="279"/>
      <c r="G58" s="279">
        <f t="shared" si="1"/>
        <v>95</v>
      </c>
      <c r="H58" s="279">
        <v>130</v>
      </c>
      <c r="I58" s="279"/>
      <c r="J58" s="279">
        <f t="shared" si="2"/>
        <v>130</v>
      </c>
      <c r="K58" s="279">
        <f t="shared" si="3"/>
        <v>35</v>
      </c>
      <c r="L58" s="279"/>
      <c r="M58" s="279">
        <f t="shared" si="4"/>
        <v>35</v>
      </c>
    </row>
    <row r="59" spans="1:13" ht="178.5">
      <c r="A59" s="273"/>
      <c r="B59" s="276" t="s">
        <v>214</v>
      </c>
      <c r="C59" s="277" t="s">
        <v>675</v>
      </c>
      <c r="D59" s="278" t="s">
        <v>440</v>
      </c>
      <c r="E59" s="279">
        <v>83</v>
      </c>
      <c r="F59" s="279"/>
      <c r="G59" s="279">
        <f t="shared" si="1"/>
        <v>83</v>
      </c>
      <c r="H59" s="279">
        <v>88</v>
      </c>
      <c r="I59" s="279"/>
      <c r="J59" s="279">
        <f t="shared" si="2"/>
        <v>88</v>
      </c>
      <c r="K59" s="279">
        <f t="shared" si="3"/>
        <v>5</v>
      </c>
      <c r="L59" s="279"/>
      <c r="M59" s="279">
        <f t="shared" si="4"/>
        <v>5</v>
      </c>
    </row>
    <row r="60" spans="1:13" ht="178.5">
      <c r="A60" s="273"/>
      <c r="B60" s="276" t="s">
        <v>216</v>
      </c>
      <c r="C60" s="277" t="s">
        <v>675</v>
      </c>
      <c r="D60" s="278" t="s">
        <v>440</v>
      </c>
      <c r="E60" s="279">
        <v>131</v>
      </c>
      <c r="F60" s="279"/>
      <c r="G60" s="279">
        <f t="shared" si="1"/>
        <v>131</v>
      </c>
      <c r="H60" s="279">
        <v>137</v>
      </c>
      <c r="I60" s="279"/>
      <c r="J60" s="279">
        <f t="shared" si="2"/>
        <v>137</v>
      </c>
      <c r="K60" s="279">
        <f t="shared" si="3"/>
        <v>6</v>
      </c>
      <c r="L60" s="279"/>
      <c r="M60" s="279">
        <f t="shared" si="4"/>
        <v>6</v>
      </c>
    </row>
    <row r="61" spans="1:13" ht="178.5">
      <c r="A61" s="273"/>
      <c r="B61" s="280" t="s">
        <v>217</v>
      </c>
      <c r="C61" s="277" t="s">
        <v>675</v>
      </c>
      <c r="D61" s="278" t="s">
        <v>440</v>
      </c>
      <c r="E61" s="279">
        <v>50</v>
      </c>
      <c r="F61" s="279"/>
      <c r="G61" s="279">
        <f t="shared" si="1"/>
        <v>50</v>
      </c>
      <c r="H61" s="279">
        <v>50</v>
      </c>
      <c r="I61" s="279"/>
      <c r="J61" s="279">
        <f t="shared" si="2"/>
        <v>50</v>
      </c>
      <c r="K61" s="279">
        <f t="shared" si="3"/>
        <v>0</v>
      </c>
      <c r="L61" s="279"/>
      <c r="M61" s="279">
        <f t="shared" si="4"/>
        <v>0</v>
      </c>
    </row>
    <row r="62" spans="1:13" ht="178.5">
      <c r="A62" s="273"/>
      <c r="B62" s="280" t="s">
        <v>218</v>
      </c>
      <c r="C62" s="277" t="s">
        <v>675</v>
      </c>
      <c r="D62" s="278" t="s">
        <v>440</v>
      </c>
      <c r="E62" s="279">
        <v>12</v>
      </c>
      <c r="F62" s="279"/>
      <c r="G62" s="279">
        <f t="shared" si="1"/>
        <v>12</v>
      </c>
      <c r="H62" s="279">
        <v>12</v>
      </c>
      <c r="I62" s="279"/>
      <c r="J62" s="279">
        <f t="shared" si="2"/>
        <v>12</v>
      </c>
      <c r="K62" s="279">
        <f t="shared" si="3"/>
        <v>0</v>
      </c>
      <c r="L62" s="279"/>
      <c r="M62" s="279">
        <f t="shared" si="4"/>
        <v>0</v>
      </c>
    </row>
    <row r="63" spans="1:13" ht="178.5">
      <c r="A63" s="273"/>
      <c r="B63" s="280" t="s">
        <v>219</v>
      </c>
      <c r="C63" s="277" t="s">
        <v>675</v>
      </c>
      <c r="D63" s="278" t="s">
        <v>440</v>
      </c>
      <c r="E63" s="279">
        <v>16</v>
      </c>
      <c r="F63" s="279"/>
      <c r="G63" s="279">
        <f t="shared" si="1"/>
        <v>16</v>
      </c>
      <c r="H63" s="279">
        <v>16</v>
      </c>
      <c r="I63" s="279"/>
      <c r="J63" s="279">
        <f t="shared" si="2"/>
        <v>16</v>
      </c>
      <c r="K63" s="279">
        <f t="shared" si="3"/>
        <v>0</v>
      </c>
      <c r="L63" s="279"/>
      <c r="M63" s="279">
        <f t="shared" si="4"/>
        <v>0</v>
      </c>
    </row>
    <row r="64" spans="1:13" ht="178.5">
      <c r="A64" s="273"/>
      <c r="B64" s="280" t="s">
        <v>220</v>
      </c>
      <c r="C64" s="277" t="s">
        <v>675</v>
      </c>
      <c r="D64" s="278" t="s">
        <v>440</v>
      </c>
      <c r="E64" s="279">
        <v>16</v>
      </c>
      <c r="F64" s="279"/>
      <c r="G64" s="279">
        <f t="shared" si="1"/>
        <v>16</v>
      </c>
      <c r="H64" s="279">
        <v>10</v>
      </c>
      <c r="I64" s="279"/>
      <c r="J64" s="279">
        <f t="shared" si="2"/>
        <v>10</v>
      </c>
      <c r="K64" s="279">
        <f t="shared" si="3"/>
        <v>-6</v>
      </c>
      <c r="L64" s="279"/>
      <c r="M64" s="279">
        <f t="shared" si="4"/>
        <v>-6</v>
      </c>
    </row>
    <row r="65" spans="1:13" ht="178.5">
      <c r="A65" s="273"/>
      <c r="B65" s="281" t="s">
        <v>221</v>
      </c>
      <c r="C65" s="277" t="s">
        <v>675</v>
      </c>
      <c r="D65" s="278" t="s">
        <v>440</v>
      </c>
      <c r="E65" s="279">
        <v>4</v>
      </c>
      <c r="F65" s="279"/>
      <c r="G65" s="279">
        <f t="shared" si="1"/>
        <v>4</v>
      </c>
      <c r="H65" s="279">
        <v>8</v>
      </c>
      <c r="I65" s="279"/>
      <c r="J65" s="279">
        <f t="shared" si="2"/>
        <v>8</v>
      </c>
      <c r="K65" s="279">
        <f t="shared" si="3"/>
        <v>4</v>
      </c>
      <c r="L65" s="279"/>
      <c r="M65" s="279">
        <f t="shared" si="4"/>
        <v>4</v>
      </c>
    </row>
    <row r="66" spans="1:13" ht="15.75">
      <c r="A66" s="861" t="s">
        <v>305</v>
      </c>
      <c r="B66" s="861"/>
      <c r="C66" s="861"/>
      <c r="D66" s="861"/>
      <c r="E66" s="861"/>
      <c r="F66" s="861"/>
      <c r="G66" s="861"/>
      <c r="H66" s="861"/>
      <c r="I66" s="861"/>
      <c r="J66" s="861"/>
      <c r="K66" s="861"/>
      <c r="L66" s="861"/>
      <c r="M66" s="861"/>
    </row>
    <row r="67" spans="1:13" ht="31.5" customHeight="1">
      <c r="A67" s="858" t="s">
        <v>222</v>
      </c>
      <c r="B67" s="859"/>
      <c r="C67" s="859"/>
      <c r="D67" s="859"/>
      <c r="E67" s="859"/>
      <c r="F67" s="859"/>
      <c r="G67" s="859"/>
      <c r="H67" s="859"/>
      <c r="I67" s="859"/>
      <c r="J67" s="859"/>
      <c r="K67" s="859"/>
      <c r="L67" s="859"/>
      <c r="M67" s="860"/>
    </row>
    <row r="68" spans="1:13" ht="15.75">
      <c r="A68" s="273">
        <v>3</v>
      </c>
      <c r="B68" s="273" t="s">
        <v>617</v>
      </c>
      <c r="C68" s="273"/>
      <c r="D68" s="273"/>
      <c r="E68" s="273"/>
      <c r="F68" s="273"/>
      <c r="G68" s="273"/>
      <c r="H68" s="273"/>
      <c r="I68" s="273"/>
      <c r="J68" s="273"/>
      <c r="K68" s="273"/>
      <c r="L68" s="273"/>
      <c r="M68" s="273"/>
    </row>
    <row r="69" spans="1:13" ht="114.75">
      <c r="A69" s="273"/>
      <c r="B69" s="282" t="s">
        <v>223</v>
      </c>
      <c r="C69" s="277" t="s">
        <v>398</v>
      </c>
      <c r="D69" s="283" t="s">
        <v>224</v>
      </c>
      <c r="E69" s="279">
        <v>3073</v>
      </c>
      <c r="F69" s="279"/>
      <c r="G69" s="279">
        <f>E69+F69</f>
        <v>3073</v>
      </c>
      <c r="H69" s="279">
        <v>3157</v>
      </c>
      <c r="I69" s="279"/>
      <c r="J69" s="279">
        <f>H69+I69</f>
        <v>3157</v>
      </c>
      <c r="K69" s="279">
        <f>H69-E69</f>
        <v>84</v>
      </c>
      <c r="L69" s="279"/>
      <c r="M69" s="279">
        <f>J69-G69</f>
        <v>84</v>
      </c>
    </row>
    <row r="70" spans="1:13" ht="114.75">
      <c r="A70" s="273"/>
      <c r="B70" s="282" t="s">
        <v>225</v>
      </c>
      <c r="C70" s="277" t="s">
        <v>398</v>
      </c>
      <c r="D70" s="283" t="s">
        <v>224</v>
      </c>
      <c r="E70" s="279">
        <v>2305</v>
      </c>
      <c r="F70" s="279"/>
      <c r="G70" s="279">
        <f>E70+F70</f>
        <v>2305</v>
      </c>
      <c r="H70" s="279">
        <v>2305</v>
      </c>
      <c r="I70" s="279"/>
      <c r="J70" s="279">
        <f>H70+I70</f>
        <v>2305</v>
      </c>
      <c r="K70" s="279">
        <f>H70-E70</f>
        <v>0</v>
      </c>
      <c r="L70" s="279"/>
      <c r="M70" s="279">
        <f>J70-G70</f>
        <v>0</v>
      </c>
    </row>
    <row r="71" spans="1:13" ht="89.25">
      <c r="A71" s="273"/>
      <c r="B71" s="282" t="s">
        <v>226</v>
      </c>
      <c r="C71" s="277" t="s">
        <v>398</v>
      </c>
      <c r="D71" s="283" t="s">
        <v>224</v>
      </c>
      <c r="E71" s="279">
        <v>1537</v>
      </c>
      <c r="F71" s="279"/>
      <c r="G71" s="279">
        <f aca="true" t="shared" si="5" ref="G71:G78">E71+F71</f>
        <v>1537</v>
      </c>
      <c r="H71" s="279">
        <v>1542</v>
      </c>
      <c r="I71" s="279"/>
      <c r="J71" s="279">
        <f aca="true" t="shared" si="6" ref="J71:J78">H71+I71</f>
        <v>1542</v>
      </c>
      <c r="K71" s="279">
        <f aca="true" t="shared" si="7" ref="K71:K78">H71-E71</f>
        <v>5</v>
      </c>
      <c r="L71" s="279"/>
      <c r="M71" s="279">
        <f aca="true" t="shared" si="8" ref="M71:M78">J71-G71</f>
        <v>5</v>
      </c>
    </row>
    <row r="72" spans="1:13" ht="89.25">
      <c r="A72" s="273"/>
      <c r="B72" s="282" t="s">
        <v>227</v>
      </c>
      <c r="C72" s="277" t="s">
        <v>398</v>
      </c>
      <c r="D72" s="283" t="s">
        <v>224</v>
      </c>
      <c r="E72" s="279">
        <v>1537</v>
      </c>
      <c r="F72" s="279"/>
      <c r="G72" s="279">
        <f t="shared" si="5"/>
        <v>1537</v>
      </c>
      <c r="H72" s="279">
        <v>1531</v>
      </c>
      <c r="I72" s="279"/>
      <c r="J72" s="279">
        <f t="shared" si="6"/>
        <v>1531</v>
      </c>
      <c r="K72" s="279">
        <f t="shared" si="7"/>
        <v>-6</v>
      </c>
      <c r="L72" s="279"/>
      <c r="M72" s="279">
        <f t="shared" si="8"/>
        <v>-6</v>
      </c>
    </row>
    <row r="73" spans="1:13" ht="165.75">
      <c r="A73" s="273"/>
      <c r="B73" s="282" t="s">
        <v>228</v>
      </c>
      <c r="C73" s="277" t="s">
        <v>398</v>
      </c>
      <c r="D73" s="283" t="s">
        <v>224</v>
      </c>
      <c r="E73" s="279">
        <v>1537</v>
      </c>
      <c r="F73" s="279"/>
      <c r="G73" s="279">
        <f t="shared" si="5"/>
        <v>1537</v>
      </c>
      <c r="H73" s="279">
        <v>1537</v>
      </c>
      <c r="I73" s="279"/>
      <c r="J73" s="279">
        <f t="shared" si="6"/>
        <v>1537</v>
      </c>
      <c r="K73" s="279">
        <f t="shared" si="7"/>
        <v>0</v>
      </c>
      <c r="L73" s="279"/>
      <c r="M73" s="279">
        <f t="shared" si="8"/>
        <v>0</v>
      </c>
    </row>
    <row r="74" spans="1:13" ht="153">
      <c r="A74" s="273"/>
      <c r="B74" s="282" t="s">
        <v>229</v>
      </c>
      <c r="C74" s="277" t="s">
        <v>398</v>
      </c>
      <c r="D74" s="283" t="s">
        <v>224</v>
      </c>
      <c r="E74" s="279">
        <v>2371</v>
      </c>
      <c r="F74" s="279"/>
      <c r="G74" s="279">
        <f t="shared" si="5"/>
        <v>2371</v>
      </c>
      <c r="H74" s="279">
        <v>2371</v>
      </c>
      <c r="I74" s="279"/>
      <c r="J74" s="279">
        <f t="shared" si="6"/>
        <v>2371</v>
      </c>
      <c r="K74" s="279">
        <f t="shared" si="7"/>
        <v>0</v>
      </c>
      <c r="L74" s="279"/>
      <c r="M74" s="279">
        <f t="shared" si="8"/>
        <v>0</v>
      </c>
    </row>
    <row r="75" spans="1:13" ht="165.75">
      <c r="A75" s="273"/>
      <c r="B75" s="282" t="s">
        <v>230</v>
      </c>
      <c r="C75" s="277" t="s">
        <v>398</v>
      </c>
      <c r="D75" s="283" t="s">
        <v>224</v>
      </c>
      <c r="E75" s="279">
        <v>3206</v>
      </c>
      <c r="F75" s="279"/>
      <c r="G75" s="279">
        <f t="shared" si="5"/>
        <v>3206</v>
      </c>
      <c r="H75" s="279">
        <v>3206</v>
      </c>
      <c r="I75" s="279"/>
      <c r="J75" s="279">
        <f t="shared" si="6"/>
        <v>3206</v>
      </c>
      <c r="K75" s="279">
        <f t="shared" si="7"/>
        <v>0</v>
      </c>
      <c r="L75" s="279"/>
      <c r="M75" s="279">
        <f t="shared" si="8"/>
        <v>0</v>
      </c>
    </row>
    <row r="76" spans="1:13" ht="165.75">
      <c r="A76" s="273"/>
      <c r="B76" s="282" t="s">
        <v>231</v>
      </c>
      <c r="C76" s="277" t="s">
        <v>398</v>
      </c>
      <c r="D76" s="283" t="s">
        <v>224</v>
      </c>
      <c r="E76" s="279">
        <v>2577</v>
      </c>
      <c r="F76" s="279"/>
      <c r="G76" s="279">
        <f t="shared" si="5"/>
        <v>2577</v>
      </c>
      <c r="H76" s="279">
        <v>2577</v>
      </c>
      <c r="I76" s="279"/>
      <c r="J76" s="279">
        <f t="shared" si="6"/>
        <v>2577</v>
      </c>
      <c r="K76" s="279">
        <f t="shared" si="7"/>
        <v>0</v>
      </c>
      <c r="L76" s="279"/>
      <c r="M76" s="279">
        <f t="shared" si="8"/>
        <v>0</v>
      </c>
    </row>
    <row r="77" spans="1:13" ht="165.75">
      <c r="A77" s="273"/>
      <c r="B77" s="282" t="s">
        <v>232</v>
      </c>
      <c r="C77" s="277" t="s">
        <v>398</v>
      </c>
      <c r="D77" s="283" t="s">
        <v>224</v>
      </c>
      <c r="E77" s="279">
        <v>3618</v>
      </c>
      <c r="F77" s="279"/>
      <c r="G77" s="279">
        <f t="shared" si="5"/>
        <v>3618</v>
      </c>
      <c r="H77" s="279">
        <v>3618</v>
      </c>
      <c r="I77" s="279"/>
      <c r="J77" s="279">
        <f t="shared" si="6"/>
        <v>3618</v>
      </c>
      <c r="K77" s="279">
        <f t="shared" si="7"/>
        <v>0</v>
      </c>
      <c r="L77" s="279"/>
      <c r="M77" s="279">
        <f t="shared" si="8"/>
        <v>0</v>
      </c>
    </row>
    <row r="78" spans="1:13" ht="102">
      <c r="A78" s="273"/>
      <c r="B78" s="282" t="s">
        <v>233</v>
      </c>
      <c r="C78" s="277" t="s">
        <v>398</v>
      </c>
      <c r="D78" s="283" t="s">
        <v>224</v>
      </c>
      <c r="E78" s="279">
        <v>2396</v>
      </c>
      <c r="F78" s="279"/>
      <c r="G78" s="279">
        <f t="shared" si="5"/>
        <v>2396</v>
      </c>
      <c r="H78" s="279">
        <v>2476</v>
      </c>
      <c r="I78" s="279"/>
      <c r="J78" s="279">
        <f t="shared" si="6"/>
        <v>2476</v>
      </c>
      <c r="K78" s="279">
        <f t="shared" si="7"/>
        <v>80</v>
      </c>
      <c r="L78" s="279"/>
      <c r="M78" s="279">
        <f t="shared" si="8"/>
        <v>80</v>
      </c>
    </row>
    <row r="79" spans="1:13" ht="15.75">
      <c r="A79" s="861" t="s">
        <v>305</v>
      </c>
      <c r="B79" s="861"/>
      <c r="C79" s="861"/>
      <c r="D79" s="861"/>
      <c r="E79" s="861"/>
      <c r="F79" s="861"/>
      <c r="G79" s="861"/>
      <c r="H79" s="861"/>
      <c r="I79" s="861"/>
      <c r="J79" s="861"/>
      <c r="K79" s="861"/>
      <c r="L79" s="861"/>
      <c r="M79" s="861"/>
    </row>
    <row r="80" spans="1:13" ht="32.25" customHeight="1">
      <c r="A80" s="858" t="s">
        <v>234</v>
      </c>
      <c r="B80" s="859"/>
      <c r="C80" s="859"/>
      <c r="D80" s="859"/>
      <c r="E80" s="859"/>
      <c r="F80" s="859"/>
      <c r="G80" s="859"/>
      <c r="H80" s="859"/>
      <c r="I80" s="859"/>
      <c r="J80" s="859"/>
      <c r="K80" s="859"/>
      <c r="L80" s="859"/>
      <c r="M80" s="860"/>
    </row>
    <row r="81" spans="1:13" ht="15.75">
      <c r="A81" s="273">
        <v>4</v>
      </c>
      <c r="B81" s="273" t="s">
        <v>633</v>
      </c>
      <c r="C81" s="273"/>
      <c r="D81" s="273"/>
      <c r="E81" s="273"/>
      <c r="F81" s="273"/>
      <c r="G81" s="273"/>
      <c r="H81" s="273"/>
      <c r="I81" s="273"/>
      <c r="J81" s="273"/>
      <c r="K81" s="273"/>
      <c r="L81" s="273"/>
      <c r="M81" s="273"/>
    </row>
    <row r="82" spans="1:13" ht="15.75">
      <c r="A82" s="273"/>
      <c r="B82" s="273"/>
      <c r="C82" s="273"/>
      <c r="D82" s="273"/>
      <c r="E82" s="273"/>
      <c r="F82" s="273"/>
      <c r="G82" s="273"/>
      <c r="H82" s="273"/>
      <c r="I82" s="273"/>
      <c r="J82" s="273"/>
      <c r="K82" s="273"/>
      <c r="L82" s="273"/>
      <c r="M82" s="273"/>
    </row>
    <row r="83" spans="1:13" ht="15.75">
      <c r="A83" s="273"/>
      <c r="B83" s="273"/>
      <c r="C83" s="273"/>
      <c r="D83" s="273"/>
      <c r="E83" s="273"/>
      <c r="F83" s="273"/>
      <c r="G83" s="273"/>
      <c r="H83" s="273"/>
      <c r="I83" s="273"/>
      <c r="J83" s="273"/>
      <c r="K83" s="273"/>
      <c r="L83" s="273"/>
      <c r="M83" s="273"/>
    </row>
    <row r="84" spans="1:13" ht="15.75">
      <c r="A84" s="861" t="s">
        <v>305</v>
      </c>
      <c r="B84" s="861"/>
      <c r="C84" s="861"/>
      <c r="D84" s="861"/>
      <c r="E84" s="861"/>
      <c r="F84" s="861"/>
      <c r="G84" s="861"/>
      <c r="H84" s="861"/>
      <c r="I84" s="861"/>
      <c r="J84" s="861"/>
      <c r="K84" s="861"/>
      <c r="L84" s="861"/>
      <c r="M84" s="861"/>
    </row>
    <row r="85" spans="1:13" ht="15.75">
      <c r="A85" s="861" t="s">
        <v>306</v>
      </c>
      <c r="B85" s="861"/>
      <c r="C85" s="861"/>
      <c r="D85" s="861"/>
      <c r="E85" s="861"/>
      <c r="F85" s="861"/>
      <c r="G85" s="861"/>
      <c r="H85" s="861"/>
      <c r="I85" s="861"/>
      <c r="J85" s="861"/>
      <c r="K85" s="861"/>
      <c r="L85" s="861"/>
      <c r="M85" s="861"/>
    </row>
    <row r="86" spans="1:13" ht="100.5" customHeight="1">
      <c r="A86" s="854" t="s">
        <v>235</v>
      </c>
      <c r="B86" s="855"/>
      <c r="C86" s="855"/>
      <c r="D86" s="855"/>
      <c r="E86" s="855"/>
      <c r="F86" s="855"/>
      <c r="G86" s="855"/>
      <c r="H86" s="855"/>
      <c r="I86" s="855"/>
      <c r="J86" s="855"/>
      <c r="K86" s="855"/>
      <c r="L86" s="855"/>
      <c r="M86" s="856"/>
    </row>
    <row r="87" spans="1:4" ht="19.5" customHeight="1">
      <c r="A87" s="274" t="s">
        <v>308</v>
      </c>
      <c r="B87" s="274"/>
      <c r="C87" s="274"/>
      <c r="D87" s="274"/>
    </row>
    <row r="88" spans="1:13" ht="52.5" customHeight="1">
      <c r="A88" s="857" t="s">
        <v>236</v>
      </c>
      <c r="B88" s="857"/>
      <c r="C88" s="857"/>
      <c r="D88" s="857"/>
      <c r="E88" s="857"/>
      <c r="F88" s="857"/>
      <c r="G88" s="857"/>
      <c r="H88" s="857"/>
      <c r="I88" s="857"/>
      <c r="J88" s="857"/>
      <c r="K88" s="857"/>
      <c r="L88" s="857"/>
      <c r="M88" s="857"/>
    </row>
    <row r="89" spans="1:4" ht="21.75" customHeight="1">
      <c r="A89" s="869" t="s">
        <v>310</v>
      </c>
      <c r="B89" s="869"/>
      <c r="C89" s="869"/>
      <c r="D89" s="869"/>
    </row>
    <row r="90" spans="1:4" ht="19.5" customHeight="1">
      <c r="A90" s="284" t="s">
        <v>311</v>
      </c>
      <c r="B90" s="284"/>
      <c r="C90" s="284"/>
      <c r="D90" s="284"/>
    </row>
    <row r="91" spans="1:5" ht="15.75">
      <c r="A91" s="876" t="s">
        <v>312</v>
      </c>
      <c r="B91" s="876"/>
      <c r="C91" s="876"/>
      <c r="D91" s="876"/>
      <c r="E91" s="876"/>
    </row>
    <row r="92" spans="1:13" ht="15.75">
      <c r="A92" s="876"/>
      <c r="B92" s="876"/>
      <c r="C92" s="876"/>
      <c r="D92" s="876"/>
      <c r="E92" s="876"/>
      <c r="G92" s="875"/>
      <c r="H92" s="875"/>
      <c r="J92" s="875" t="s">
        <v>639</v>
      </c>
      <c r="K92" s="875"/>
      <c r="L92" s="875"/>
      <c r="M92" s="875"/>
    </row>
    <row r="93" spans="1:13" ht="15.75" customHeight="1">
      <c r="A93" s="285"/>
      <c r="B93" s="285"/>
      <c r="C93" s="285"/>
      <c r="D93" s="285"/>
      <c r="E93" s="285"/>
      <c r="J93" s="874" t="s">
        <v>313</v>
      </c>
      <c r="K93" s="874"/>
      <c r="L93" s="874"/>
      <c r="M93" s="874"/>
    </row>
    <row r="94" spans="1:13" ht="43.5" customHeight="1">
      <c r="A94" s="876" t="s">
        <v>314</v>
      </c>
      <c r="B94" s="876"/>
      <c r="C94" s="876"/>
      <c r="D94" s="876"/>
      <c r="E94" s="876"/>
      <c r="G94" s="875"/>
      <c r="H94" s="875"/>
      <c r="J94" s="875" t="s">
        <v>643</v>
      </c>
      <c r="K94" s="875"/>
      <c r="L94" s="875"/>
      <c r="M94" s="875"/>
    </row>
    <row r="95" spans="1:13" ht="15.75" customHeight="1">
      <c r="A95" s="876"/>
      <c r="B95" s="876"/>
      <c r="C95" s="876"/>
      <c r="D95" s="876"/>
      <c r="E95" s="876"/>
      <c r="J95" s="874" t="s">
        <v>313</v>
      </c>
      <c r="K95" s="874"/>
      <c r="L95" s="874"/>
      <c r="M95" s="874"/>
    </row>
  </sheetData>
  <sheetProtection/>
  <mergeCells count="67">
    <mergeCell ref="J94:M94"/>
    <mergeCell ref="J95:M95"/>
    <mergeCell ref="B43:D43"/>
    <mergeCell ref="B44:D44"/>
    <mergeCell ref="A91:E92"/>
    <mergeCell ref="A94:E95"/>
    <mergeCell ref="G92:H92"/>
    <mergeCell ref="G94:H94"/>
    <mergeCell ref="A84:M84"/>
    <mergeCell ref="A85:M85"/>
    <mergeCell ref="A38:M38"/>
    <mergeCell ref="B41:D42"/>
    <mergeCell ref="K41:M41"/>
    <mergeCell ref="J93:M93"/>
    <mergeCell ref="J92:M92"/>
    <mergeCell ref="A89:D89"/>
    <mergeCell ref="K48:M48"/>
    <mergeCell ref="A54:M54"/>
    <mergeCell ref="A66:M66"/>
    <mergeCell ref="A79:M79"/>
    <mergeCell ref="B32:D32"/>
    <mergeCell ref="B34:D34"/>
    <mergeCell ref="B35:D35"/>
    <mergeCell ref="A36:M36"/>
    <mergeCell ref="B33:D33"/>
    <mergeCell ref="E30:G30"/>
    <mergeCell ref="H30:J30"/>
    <mergeCell ref="K30:M30"/>
    <mergeCell ref="B30:D31"/>
    <mergeCell ref="A7:A8"/>
    <mergeCell ref="A9:A10"/>
    <mergeCell ref="B17:M17"/>
    <mergeCell ref="A13:M13"/>
    <mergeCell ref="A48:A49"/>
    <mergeCell ref="B48:B49"/>
    <mergeCell ref="C48:C49"/>
    <mergeCell ref="D48:D49"/>
    <mergeCell ref="X30:Z30"/>
    <mergeCell ref="E11:M11"/>
    <mergeCell ref="E12:M12"/>
    <mergeCell ref="B15:M15"/>
    <mergeCell ref="B16:M16"/>
    <mergeCell ref="B23:M23"/>
    <mergeCell ref="B24:M24"/>
    <mergeCell ref="B25:M25"/>
    <mergeCell ref="A20:M20"/>
    <mergeCell ref="A30:A31"/>
    <mergeCell ref="J1:M4"/>
    <mergeCell ref="A11:A12"/>
    <mergeCell ref="R30:T30"/>
    <mergeCell ref="U30:W30"/>
    <mergeCell ref="A5:M5"/>
    <mergeCell ref="A6:M6"/>
    <mergeCell ref="E7:M7"/>
    <mergeCell ref="E8:M8"/>
    <mergeCell ref="E9:M9"/>
    <mergeCell ref="E10:M10"/>
    <mergeCell ref="A37:M37"/>
    <mergeCell ref="A86:M86"/>
    <mergeCell ref="A88:M88"/>
    <mergeCell ref="A67:M67"/>
    <mergeCell ref="A80:M80"/>
    <mergeCell ref="E48:G48"/>
    <mergeCell ref="H48:J48"/>
    <mergeCell ref="A41:A42"/>
    <mergeCell ref="E41:G41"/>
    <mergeCell ref="H41:J41"/>
  </mergeCells>
  <printOptions/>
  <pageMargins left="0.16" right="0.16" top="0.35" bottom="0.3" header="0.31496062992125984" footer="0.31496062992125984"/>
  <pageSetup horizontalDpi="600" verticalDpi="600" orientation="portrait" paperSize="9" scale="62" r:id="rId1"/>
</worksheet>
</file>

<file path=xl/worksheets/sheet17.xml><?xml version="1.0" encoding="utf-8"?>
<worksheet xmlns="http://schemas.openxmlformats.org/spreadsheetml/2006/main" xmlns:r="http://schemas.openxmlformats.org/officeDocument/2006/relationships">
  <dimension ref="A1:Z78"/>
  <sheetViews>
    <sheetView view="pageBreakPreview" zoomScaleSheetLayoutView="100" zoomScalePageLayoutView="0" workbookViewId="0" topLeftCell="A65">
      <selection activeCell="J81" sqref="J81:M81"/>
    </sheetView>
  </sheetViews>
  <sheetFormatPr defaultColWidth="9.00390625" defaultRowHeight="12.75"/>
  <cols>
    <col min="1" max="1" width="4.375" style="286" customWidth="1"/>
    <col min="2" max="2" width="13.875" style="286" customWidth="1"/>
    <col min="3" max="3" width="9.125" style="286" customWidth="1"/>
    <col min="4" max="4" width="13.125" style="286" customWidth="1"/>
    <col min="5" max="13" width="13.00390625" style="286" customWidth="1"/>
    <col min="14" max="16384" width="9.125" style="286" customWidth="1"/>
  </cols>
  <sheetData>
    <row r="1" spans="10:13" ht="15.75" customHeight="1">
      <c r="J1" s="877" t="s">
        <v>644</v>
      </c>
      <c r="K1" s="877"/>
      <c r="L1" s="877"/>
      <c r="M1" s="877"/>
    </row>
    <row r="2" spans="10:13" ht="15.75">
      <c r="J2" s="877"/>
      <c r="K2" s="877"/>
      <c r="L2" s="877"/>
      <c r="M2" s="877"/>
    </row>
    <row r="3" spans="10:13" ht="15.75">
      <c r="J3" s="877"/>
      <c r="K3" s="877"/>
      <c r="L3" s="877"/>
      <c r="M3" s="877"/>
    </row>
    <row r="4" spans="10:13" ht="15.75">
      <c r="J4" s="877"/>
      <c r="K4" s="877"/>
      <c r="L4" s="877"/>
      <c r="M4" s="877"/>
    </row>
    <row r="5" spans="1:13" ht="15.75">
      <c r="A5" s="880" t="s">
        <v>215</v>
      </c>
      <c r="B5" s="880"/>
      <c r="C5" s="880"/>
      <c r="D5" s="880"/>
      <c r="E5" s="880"/>
      <c r="F5" s="880"/>
      <c r="G5" s="880"/>
      <c r="H5" s="880"/>
      <c r="I5" s="880"/>
      <c r="J5" s="880"/>
      <c r="K5" s="880"/>
      <c r="L5" s="880"/>
      <c r="M5" s="880"/>
    </row>
    <row r="6" spans="1:13" ht="15.75">
      <c r="A6" s="880" t="s">
        <v>182</v>
      </c>
      <c r="B6" s="880"/>
      <c r="C6" s="880"/>
      <c r="D6" s="880"/>
      <c r="E6" s="880"/>
      <c r="F6" s="880"/>
      <c r="G6" s="880"/>
      <c r="H6" s="880"/>
      <c r="I6" s="880"/>
      <c r="J6" s="880"/>
      <c r="K6" s="880"/>
      <c r="L6" s="880"/>
      <c r="M6" s="880"/>
    </row>
    <row r="7" spans="1:13" ht="15.75">
      <c r="A7" s="878" t="s">
        <v>551</v>
      </c>
      <c r="B7" s="287" t="s">
        <v>552</v>
      </c>
      <c r="C7" s="288"/>
      <c r="E7" s="881" t="s">
        <v>553</v>
      </c>
      <c r="F7" s="881"/>
      <c r="G7" s="881"/>
      <c r="H7" s="881"/>
      <c r="I7" s="881"/>
      <c r="J7" s="881"/>
      <c r="K7" s="881"/>
      <c r="L7" s="881"/>
      <c r="M7" s="881"/>
    </row>
    <row r="8" spans="1:13" ht="15" customHeight="1">
      <c r="A8" s="878"/>
      <c r="B8" s="289" t="s">
        <v>646</v>
      </c>
      <c r="C8" s="288"/>
      <c r="E8" s="882" t="s">
        <v>555</v>
      </c>
      <c r="F8" s="882"/>
      <c r="G8" s="882"/>
      <c r="H8" s="882"/>
      <c r="I8" s="882"/>
      <c r="J8" s="882"/>
      <c r="K8" s="882"/>
      <c r="L8" s="882"/>
      <c r="M8" s="882"/>
    </row>
    <row r="9" spans="1:13" ht="15.75">
      <c r="A9" s="878" t="s">
        <v>556</v>
      </c>
      <c r="B9" s="287" t="s">
        <v>557</v>
      </c>
      <c r="C9" s="288"/>
      <c r="E9" s="881" t="s">
        <v>553</v>
      </c>
      <c r="F9" s="881"/>
      <c r="G9" s="881"/>
      <c r="H9" s="881"/>
      <c r="I9" s="881"/>
      <c r="J9" s="881"/>
      <c r="K9" s="881"/>
      <c r="L9" s="881"/>
      <c r="M9" s="881"/>
    </row>
    <row r="10" spans="1:13" ht="15" customHeight="1">
      <c r="A10" s="878"/>
      <c r="B10" s="289" t="s">
        <v>646</v>
      </c>
      <c r="C10" s="288"/>
      <c r="E10" s="883" t="s">
        <v>558</v>
      </c>
      <c r="F10" s="883"/>
      <c r="G10" s="883"/>
      <c r="H10" s="883"/>
      <c r="I10" s="883"/>
      <c r="J10" s="883"/>
      <c r="K10" s="883"/>
      <c r="L10" s="883"/>
      <c r="M10" s="883"/>
    </row>
    <row r="11" spans="1:13" ht="15.75">
      <c r="A11" s="878" t="s">
        <v>559</v>
      </c>
      <c r="B11" s="287" t="s">
        <v>237</v>
      </c>
      <c r="C11" s="287" t="s">
        <v>422</v>
      </c>
      <c r="E11" s="881" t="s">
        <v>238</v>
      </c>
      <c r="F11" s="881"/>
      <c r="G11" s="881"/>
      <c r="H11" s="881"/>
      <c r="I11" s="881"/>
      <c r="J11" s="881"/>
      <c r="K11" s="881"/>
      <c r="L11" s="881"/>
      <c r="M11" s="881"/>
    </row>
    <row r="12" spans="1:13" ht="28.5" customHeight="1">
      <c r="A12" s="878"/>
      <c r="B12" s="290" t="s">
        <v>650</v>
      </c>
      <c r="C12" s="290" t="s">
        <v>563</v>
      </c>
      <c r="E12" s="882" t="s">
        <v>564</v>
      </c>
      <c r="F12" s="882"/>
      <c r="G12" s="882"/>
      <c r="H12" s="882"/>
      <c r="I12" s="882"/>
      <c r="J12" s="882"/>
      <c r="K12" s="882"/>
      <c r="L12" s="882"/>
      <c r="M12" s="882"/>
    </row>
    <row r="13" spans="1:13" ht="19.5" customHeight="1">
      <c r="A13" s="896" t="s">
        <v>651</v>
      </c>
      <c r="B13" s="896"/>
      <c r="C13" s="896"/>
      <c r="D13" s="896"/>
      <c r="E13" s="896"/>
      <c r="F13" s="896"/>
      <c r="G13" s="896"/>
      <c r="H13" s="896"/>
      <c r="I13" s="896"/>
      <c r="J13" s="896"/>
      <c r="K13" s="896"/>
      <c r="L13" s="896"/>
      <c r="M13" s="896"/>
    </row>
    <row r="14" ht="15.75">
      <c r="A14" s="291"/>
    </row>
    <row r="15" spans="1:13" ht="31.5">
      <c r="A15" s="292" t="s">
        <v>576</v>
      </c>
      <c r="B15" s="884" t="s">
        <v>652</v>
      </c>
      <c r="C15" s="884"/>
      <c r="D15" s="884"/>
      <c r="E15" s="884"/>
      <c r="F15" s="884"/>
      <c r="G15" s="884"/>
      <c r="H15" s="884"/>
      <c r="I15" s="884"/>
      <c r="J15" s="884"/>
      <c r="K15" s="884"/>
      <c r="L15" s="884"/>
      <c r="M15" s="884"/>
    </row>
    <row r="16" spans="1:13" ht="15.75">
      <c r="A16" s="292">
        <v>1</v>
      </c>
      <c r="B16" s="885" t="s">
        <v>653</v>
      </c>
      <c r="C16" s="886"/>
      <c r="D16" s="886"/>
      <c r="E16" s="886"/>
      <c r="F16" s="886"/>
      <c r="G16" s="886"/>
      <c r="H16" s="886"/>
      <c r="I16" s="886"/>
      <c r="J16" s="886"/>
      <c r="K16" s="886"/>
      <c r="L16" s="886"/>
      <c r="M16" s="887"/>
    </row>
    <row r="17" spans="1:13" ht="15.75">
      <c r="A17" s="292"/>
      <c r="B17" s="884"/>
      <c r="C17" s="884"/>
      <c r="D17" s="884"/>
      <c r="E17" s="884"/>
      <c r="F17" s="884"/>
      <c r="G17" s="884"/>
      <c r="H17" s="884"/>
      <c r="I17" s="884"/>
      <c r="J17" s="884"/>
      <c r="K17" s="884"/>
      <c r="L17" s="884"/>
      <c r="M17" s="884"/>
    </row>
    <row r="18" ht="15.75">
      <c r="A18" s="291"/>
    </row>
    <row r="19" ht="15.75">
      <c r="A19" s="293" t="s">
        <v>654</v>
      </c>
    </row>
    <row r="20" spans="1:13" ht="15.75">
      <c r="A20" s="888" t="s">
        <v>239</v>
      </c>
      <c r="B20" s="888"/>
      <c r="C20" s="888"/>
      <c r="D20" s="888"/>
      <c r="E20" s="888"/>
      <c r="F20" s="888"/>
      <c r="G20" s="888"/>
      <c r="H20" s="888"/>
      <c r="I20" s="888"/>
      <c r="J20" s="888"/>
      <c r="K20" s="888"/>
      <c r="L20" s="888"/>
      <c r="M20" s="888"/>
    </row>
    <row r="21" ht="15.75">
      <c r="A21" s="293" t="s">
        <v>656</v>
      </c>
    </row>
    <row r="22" ht="15.75">
      <c r="A22" s="291"/>
    </row>
    <row r="23" spans="1:13" ht="32.25" customHeight="1">
      <c r="A23" s="292" t="s">
        <v>576</v>
      </c>
      <c r="B23" s="884" t="s">
        <v>657</v>
      </c>
      <c r="C23" s="884"/>
      <c r="D23" s="884"/>
      <c r="E23" s="884"/>
      <c r="F23" s="884"/>
      <c r="G23" s="884"/>
      <c r="H23" s="884"/>
      <c r="I23" s="884"/>
      <c r="J23" s="884"/>
      <c r="K23" s="884"/>
      <c r="L23" s="884"/>
      <c r="M23" s="884"/>
    </row>
    <row r="24" spans="1:13" ht="15.75">
      <c r="A24" s="292">
        <v>1</v>
      </c>
      <c r="B24" s="885" t="s">
        <v>240</v>
      </c>
      <c r="C24" s="886"/>
      <c r="D24" s="886"/>
      <c r="E24" s="886"/>
      <c r="F24" s="886"/>
      <c r="G24" s="886"/>
      <c r="H24" s="886"/>
      <c r="I24" s="886"/>
      <c r="J24" s="886"/>
      <c r="K24" s="886"/>
      <c r="L24" s="886"/>
      <c r="M24" s="887"/>
    </row>
    <row r="25" spans="1:13" ht="15.75">
      <c r="A25" s="292"/>
      <c r="B25" s="884"/>
      <c r="C25" s="884"/>
      <c r="D25" s="884"/>
      <c r="E25" s="884"/>
      <c r="F25" s="884"/>
      <c r="G25" s="884"/>
      <c r="H25" s="884"/>
      <c r="I25" s="884"/>
      <c r="J25" s="884"/>
      <c r="K25" s="884"/>
      <c r="L25" s="884"/>
      <c r="M25" s="884"/>
    </row>
    <row r="26" ht="15.75">
      <c r="A26" s="291"/>
    </row>
    <row r="27" ht="15.75">
      <c r="A27" s="293" t="s">
        <v>658</v>
      </c>
    </row>
    <row r="28" ht="15.75">
      <c r="B28" s="288" t="s">
        <v>659</v>
      </c>
    </row>
    <row r="29" ht="15.75">
      <c r="A29" s="291"/>
    </row>
    <row r="30" spans="1:26" ht="30" customHeight="1">
      <c r="A30" s="884" t="s">
        <v>576</v>
      </c>
      <c r="B30" s="884" t="s">
        <v>660</v>
      </c>
      <c r="C30" s="884"/>
      <c r="D30" s="884"/>
      <c r="E30" s="884" t="s">
        <v>568</v>
      </c>
      <c r="F30" s="884"/>
      <c r="G30" s="884"/>
      <c r="H30" s="884" t="s">
        <v>661</v>
      </c>
      <c r="I30" s="884"/>
      <c r="J30" s="884"/>
      <c r="K30" s="884" t="s">
        <v>570</v>
      </c>
      <c r="L30" s="884"/>
      <c r="M30" s="884"/>
      <c r="R30" s="879"/>
      <c r="S30" s="879"/>
      <c r="T30" s="879"/>
      <c r="U30" s="879"/>
      <c r="V30" s="879"/>
      <c r="W30" s="879"/>
      <c r="X30" s="879"/>
      <c r="Y30" s="879"/>
      <c r="Z30" s="879"/>
    </row>
    <row r="31" spans="1:26" ht="33" customHeight="1">
      <c r="A31" s="884"/>
      <c r="B31" s="884"/>
      <c r="C31" s="884"/>
      <c r="D31" s="884"/>
      <c r="E31" s="292" t="s">
        <v>571</v>
      </c>
      <c r="F31" s="292" t="s">
        <v>572</v>
      </c>
      <c r="G31" s="292" t="s">
        <v>573</v>
      </c>
      <c r="H31" s="292" t="s">
        <v>571</v>
      </c>
      <c r="I31" s="292" t="s">
        <v>572</v>
      </c>
      <c r="J31" s="292" t="s">
        <v>573</v>
      </c>
      <c r="K31" s="292" t="s">
        <v>571</v>
      </c>
      <c r="L31" s="292" t="s">
        <v>572</v>
      </c>
      <c r="M31" s="292" t="s">
        <v>573</v>
      </c>
      <c r="R31" s="294"/>
      <c r="S31" s="294"/>
      <c r="T31" s="294"/>
      <c r="U31" s="294"/>
      <c r="V31" s="294"/>
      <c r="W31" s="294"/>
      <c r="X31" s="294"/>
      <c r="Y31" s="294"/>
      <c r="Z31" s="294"/>
    </row>
    <row r="32" spans="1:26" ht="15.75">
      <c r="A32" s="292">
        <v>1</v>
      </c>
      <c r="B32" s="884">
        <v>2</v>
      </c>
      <c r="C32" s="884"/>
      <c r="D32" s="884"/>
      <c r="E32" s="292">
        <v>3</v>
      </c>
      <c r="F32" s="292">
        <v>4</v>
      </c>
      <c r="G32" s="292">
        <v>5</v>
      </c>
      <c r="H32" s="292">
        <v>6</v>
      </c>
      <c r="I32" s="292">
        <v>7</v>
      </c>
      <c r="J32" s="292">
        <v>8</v>
      </c>
      <c r="K32" s="292">
        <v>9</v>
      </c>
      <c r="L32" s="292">
        <v>10</v>
      </c>
      <c r="M32" s="292">
        <v>11</v>
      </c>
      <c r="R32" s="294"/>
      <c r="S32" s="294"/>
      <c r="T32" s="294"/>
      <c r="U32" s="294"/>
      <c r="V32" s="294"/>
      <c r="W32" s="294"/>
      <c r="X32" s="294"/>
      <c r="Y32" s="294"/>
      <c r="Z32" s="294"/>
    </row>
    <row r="33" spans="1:26" ht="46.5" customHeight="1">
      <c r="A33" s="292">
        <v>1</v>
      </c>
      <c r="B33" s="890" t="s">
        <v>240</v>
      </c>
      <c r="C33" s="891"/>
      <c r="D33" s="892"/>
      <c r="E33" s="292">
        <v>4922400</v>
      </c>
      <c r="F33" s="292"/>
      <c r="G33" s="292">
        <f>E33+F33</f>
        <v>4922400</v>
      </c>
      <c r="H33" s="292">
        <v>4702927.94</v>
      </c>
      <c r="I33" s="292"/>
      <c r="J33" s="292">
        <f>H33+I33</f>
        <v>4702927.94</v>
      </c>
      <c r="K33" s="292">
        <f>H33-E33</f>
        <v>-219472.0599999996</v>
      </c>
      <c r="L33" s="292"/>
      <c r="M33" s="292">
        <f>J33-G33</f>
        <v>-219472.0599999996</v>
      </c>
      <c r="R33" s="294"/>
      <c r="S33" s="294"/>
      <c r="T33" s="294"/>
      <c r="U33" s="294"/>
      <c r="V33" s="294"/>
      <c r="W33" s="294"/>
      <c r="X33" s="294"/>
      <c r="Y33" s="294"/>
      <c r="Z33" s="294"/>
    </row>
    <row r="34" spans="1:26" ht="15.75">
      <c r="A34" s="292"/>
      <c r="B34" s="884" t="s">
        <v>592</v>
      </c>
      <c r="C34" s="884"/>
      <c r="D34" s="884"/>
      <c r="E34" s="292">
        <f>E33</f>
        <v>4922400</v>
      </c>
      <c r="F34" s="292">
        <f aca="true" t="shared" si="0" ref="F34:M34">F33</f>
        <v>0</v>
      </c>
      <c r="G34" s="292">
        <f t="shared" si="0"/>
        <v>4922400</v>
      </c>
      <c r="H34" s="292">
        <f t="shared" si="0"/>
        <v>4702927.94</v>
      </c>
      <c r="I34" s="292">
        <f t="shared" si="0"/>
        <v>0</v>
      </c>
      <c r="J34" s="292">
        <f t="shared" si="0"/>
        <v>4702927.94</v>
      </c>
      <c r="K34" s="292">
        <f t="shared" si="0"/>
        <v>-219472.0599999996</v>
      </c>
      <c r="L34" s="292">
        <f t="shared" si="0"/>
        <v>0</v>
      </c>
      <c r="M34" s="292">
        <f t="shared" si="0"/>
        <v>-219472.0599999996</v>
      </c>
      <c r="R34" s="294"/>
      <c r="S34" s="294"/>
      <c r="T34" s="294"/>
      <c r="U34" s="294"/>
      <c r="V34" s="294"/>
      <c r="W34" s="294"/>
      <c r="X34" s="294"/>
      <c r="Y34" s="294"/>
      <c r="Z34" s="294"/>
    </row>
    <row r="35" spans="1:26" ht="15.75">
      <c r="A35" s="292"/>
      <c r="B35" s="884"/>
      <c r="C35" s="884"/>
      <c r="D35" s="884"/>
      <c r="E35" s="292"/>
      <c r="F35" s="292"/>
      <c r="G35" s="292"/>
      <c r="H35" s="292"/>
      <c r="I35" s="292"/>
      <c r="J35" s="292"/>
      <c r="K35" s="292"/>
      <c r="L35" s="292"/>
      <c r="M35" s="292"/>
      <c r="R35" s="294"/>
      <c r="S35" s="294"/>
      <c r="T35" s="294"/>
      <c r="U35" s="294"/>
      <c r="V35" s="294"/>
      <c r="W35" s="294"/>
      <c r="X35" s="294"/>
      <c r="Y35" s="294"/>
      <c r="Z35" s="294"/>
    </row>
    <row r="36" spans="1:13" ht="32.25" customHeight="1">
      <c r="A36" s="889" t="s">
        <v>342</v>
      </c>
      <c r="B36" s="889"/>
      <c r="C36" s="889"/>
      <c r="D36" s="889"/>
      <c r="E36" s="889"/>
      <c r="F36" s="889"/>
      <c r="G36" s="889"/>
      <c r="H36" s="889"/>
      <c r="I36" s="889"/>
      <c r="J36" s="889"/>
      <c r="K36" s="889"/>
      <c r="L36" s="889"/>
      <c r="M36" s="889"/>
    </row>
    <row r="37" spans="1:13" ht="15.75">
      <c r="A37" s="893" t="s">
        <v>390</v>
      </c>
      <c r="B37" s="894"/>
      <c r="C37" s="894"/>
      <c r="D37" s="894"/>
      <c r="E37" s="894"/>
      <c r="F37" s="894"/>
      <c r="G37" s="894"/>
      <c r="H37" s="894"/>
      <c r="I37" s="894"/>
      <c r="J37" s="894"/>
      <c r="K37" s="894"/>
      <c r="L37" s="894"/>
      <c r="M37" s="895"/>
    </row>
    <row r="38" spans="1:13" ht="33" customHeight="1">
      <c r="A38" s="888" t="s">
        <v>668</v>
      </c>
      <c r="B38" s="888"/>
      <c r="C38" s="888"/>
      <c r="D38" s="888"/>
      <c r="E38" s="888"/>
      <c r="F38" s="888"/>
      <c r="G38" s="888"/>
      <c r="H38" s="888"/>
      <c r="I38" s="888"/>
      <c r="J38" s="888"/>
      <c r="K38" s="888"/>
      <c r="L38" s="888"/>
      <c r="M38" s="888"/>
    </row>
    <row r="39" ht="15.75">
      <c r="B39" s="288" t="s">
        <v>659</v>
      </c>
    </row>
    <row r="40" ht="15.75">
      <c r="A40" s="291"/>
    </row>
    <row r="41" spans="1:13" ht="31.5" customHeight="1">
      <c r="A41" s="884" t="s">
        <v>669</v>
      </c>
      <c r="B41" s="884" t="s">
        <v>670</v>
      </c>
      <c r="C41" s="884"/>
      <c r="D41" s="884"/>
      <c r="E41" s="884" t="s">
        <v>568</v>
      </c>
      <c r="F41" s="884"/>
      <c r="G41" s="884"/>
      <c r="H41" s="884" t="s">
        <v>661</v>
      </c>
      <c r="I41" s="884"/>
      <c r="J41" s="884"/>
      <c r="K41" s="884" t="s">
        <v>570</v>
      </c>
      <c r="L41" s="884"/>
      <c r="M41" s="884"/>
    </row>
    <row r="42" spans="1:13" ht="33.75" customHeight="1">
      <c r="A42" s="884"/>
      <c r="B42" s="884"/>
      <c r="C42" s="884"/>
      <c r="D42" s="884"/>
      <c r="E42" s="292" t="s">
        <v>571</v>
      </c>
      <c r="F42" s="292" t="s">
        <v>572</v>
      </c>
      <c r="G42" s="292" t="s">
        <v>573</v>
      </c>
      <c r="H42" s="292" t="s">
        <v>571</v>
      </c>
      <c r="I42" s="292" t="s">
        <v>572</v>
      </c>
      <c r="J42" s="292" t="s">
        <v>573</v>
      </c>
      <c r="K42" s="292" t="s">
        <v>571</v>
      </c>
      <c r="L42" s="292" t="s">
        <v>572</v>
      </c>
      <c r="M42" s="292" t="s">
        <v>573</v>
      </c>
    </row>
    <row r="43" spans="1:13" ht="15.75">
      <c r="A43" s="292">
        <v>1</v>
      </c>
      <c r="B43" s="884">
        <v>2</v>
      </c>
      <c r="C43" s="884"/>
      <c r="D43" s="884"/>
      <c r="E43" s="292">
        <v>3</v>
      </c>
      <c r="F43" s="292">
        <v>4</v>
      </c>
      <c r="G43" s="292">
        <v>5</v>
      </c>
      <c r="H43" s="292">
        <v>6</v>
      </c>
      <c r="I43" s="292">
        <v>7</v>
      </c>
      <c r="J43" s="292">
        <v>8</v>
      </c>
      <c r="K43" s="292">
        <v>9</v>
      </c>
      <c r="L43" s="292">
        <v>10</v>
      </c>
      <c r="M43" s="292">
        <v>11</v>
      </c>
    </row>
    <row r="44" spans="1:13" ht="15.75">
      <c r="A44" s="292"/>
      <c r="B44" s="884"/>
      <c r="C44" s="884"/>
      <c r="D44" s="884"/>
      <c r="E44" s="292"/>
      <c r="F44" s="292"/>
      <c r="G44" s="292"/>
      <c r="H44" s="292"/>
      <c r="I44" s="292"/>
      <c r="J44" s="292"/>
      <c r="K44" s="292"/>
      <c r="L44" s="292"/>
      <c r="M44" s="292"/>
    </row>
    <row r="45" ht="15.75">
      <c r="A45" s="291"/>
    </row>
    <row r="46" ht="15.75">
      <c r="A46" s="293" t="s">
        <v>672</v>
      </c>
    </row>
    <row r="47" ht="15.75">
      <c r="A47" s="291"/>
    </row>
    <row r="48" spans="1:13" ht="29.25" customHeight="1">
      <c r="A48" s="884" t="s">
        <v>669</v>
      </c>
      <c r="B48" s="884" t="s">
        <v>602</v>
      </c>
      <c r="C48" s="884" t="s">
        <v>603</v>
      </c>
      <c r="D48" s="884" t="s">
        <v>604</v>
      </c>
      <c r="E48" s="884" t="s">
        <v>568</v>
      </c>
      <c r="F48" s="884"/>
      <c r="G48" s="884"/>
      <c r="H48" s="884" t="s">
        <v>673</v>
      </c>
      <c r="I48" s="884"/>
      <c r="J48" s="884"/>
      <c r="K48" s="884" t="s">
        <v>570</v>
      </c>
      <c r="L48" s="884"/>
      <c r="M48" s="884"/>
    </row>
    <row r="49" spans="1:13" ht="30.75" customHeight="1">
      <c r="A49" s="884"/>
      <c r="B49" s="884"/>
      <c r="C49" s="884"/>
      <c r="D49" s="884"/>
      <c r="E49" s="292" t="s">
        <v>571</v>
      </c>
      <c r="F49" s="292" t="s">
        <v>572</v>
      </c>
      <c r="G49" s="292" t="s">
        <v>573</v>
      </c>
      <c r="H49" s="292" t="s">
        <v>571</v>
      </c>
      <c r="I49" s="292" t="s">
        <v>572</v>
      </c>
      <c r="J49" s="292" t="s">
        <v>573</v>
      </c>
      <c r="K49" s="292" t="s">
        <v>571</v>
      </c>
      <c r="L49" s="292" t="s">
        <v>572</v>
      </c>
      <c r="M49" s="292" t="s">
        <v>573</v>
      </c>
    </row>
    <row r="50" spans="1:13" ht="15.75">
      <c r="A50" s="292">
        <v>1</v>
      </c>
      <c r="B50" s="292">
        <v>2</v>
      </c>
      <c r="C50" s="292">
        <v>3</v>
      </c>
      <c r="D50" s="292">
        <v>4</v>
      </c>
      <c r="E50" s="292">
        <v>5</v>
      </c>
      <c r="F50" s="292">
        <v>6</v>
      </c>
      <c r="G50" s="292">
        <v>7</v>
      </c>
      <c r="H50" s="292">
        <v>8</v>
      </c>
      <c r="I50" s="292">
        <v>9</v>
      </c>
      <c r="J50" s="292">
        <v>10</v>
      </c>
      <c r="K50" s="292">
        <v>11</v>
      </c>
      <c r="L50" s="292">
        <v>12</v>
      </c>
      <c r="M50" s="292">
        <v>13</v>
      </c>
    </row>
    <row r="51" spans="1:13" ht="15.75">
      <c r="A51" s="292">
        <v>1</v>
      </c>
      <c r="B51" s="292" t="s">
        <v>607</v>
      </c>
      <c r="C51" s="292"/>
      <c r="D51" s="292"/>
      <c r="E51" s="292"/>
      <c r="F51" s="292"/>
      <c r="G51" s="292"/>
      <c r="H51" s="292"/>
      <c r="I51" s="292"/>
      <c r="J51" s="292"/>
      <c r="K51" s="292"/>
      <c r="L51" s="292"/>
      <c r="M51" s="292"/>
    </row>
    <row r="52" spans="1:13" ht="15.75">
      <c r="A52" s="292"/>
      <c r="B52" s="292"/>
      <c r="C52" s="292"/>
      <c r="D52" s="292"/>
      <c r="E52" s="292"/>
      <c r="F52" s="292"/>
      <c r="G52" s="292"/>
      <c r="H52" s="292"/>
      <c r="I52" s="292"/>
      <c r="J52" s="292"/>
      <c r="K52" s="292"/>
      <c r="L52" s="292"/>
      <c r="M52" s="292"/>
    </row>
    <row r="53" spans="1:13" ht="15.75">
      <c r="A53" s="292"/>
      <c r="B53" s="292"/>
      <c r="C53" s="292"/>
      <c r="D53" s="292"/>
      <c r="E53" s="292"/>
      <c r="F53" s="292"/>
      <c r="G53" s="292"/>
      <c r="H53" s="292"/>
      <c r="I53" s="292"/>
      <c r="J53" s="292"/>
      <c r="K53" s="292"/>
      <c r="L53" s="292"/>
      <c r="M53" s="292"/>
    </row>
    <row r="54" spans="1:13" ht="15.75">
      <c r="A54" s="884" t="s">
        <v>305</v>
      </c>
      <c r="B54" s="884"/>
      <c r="C54" s="884"/>
      <c r="D54" s="884"/>
      <c r="E54" s="884"/>
      <c r="F54" s="884"/>
      <c r="G54" s="884"/>
      <c r="H54" s="884"/>
      <c r="I54" s="884"/>
      <c r="J54" s="884"/>
      <c r="K54" s="884"/>
      <c r="L54" s="884"/>
      <c r="M54" s="884"/>
    </row>
    <row r="55" spans="1:13" ht="15.75">
      <c r="A55" s="292">
        <v>2</v>
      </c>
      <c r="B55" s="292" t="s">
        <v>612</v>
      </c>
      <c r="C55" s="292"/>
      <c r="D55" s="292"/>
      <c r="E55" s="292"/>
      <c r="F55" s="292"/>
      <c r="G55" s="292"/>
      <c r="H55" s="292"/>
      <c r="I55" s="292"/>
      <c r="J55" s="292"/>
      <c r="K55" s="292"/>
      <c r="L55" s="292"/>
      <c r="M55" s="292"/>
    </row>
    <row r="56" spans="1:13" ht="93.75" customHeight="1">
      <c r="A56" s="292"/>
      <c r="B56" s="295" t="s">
        <v>241</v>
      </c>
      <c r="C56" s="296" t="s">
        <v>242</v>
      </c>
      <c r="D56" s="297" t="s">
        <v>243</v>
      </c>
      <c r="E56" s="297">
        <v>248</v>
      </c>
      <c r="F56" s="297"/>
      <c r="G56" s="297">
        <f>E56+F56</f>
        <v>248</v>
      </c>
      <c r="H56" s="297">
        <v>231</v>
      </c>
      <c r="I56" s="297"/>
      <c r="J56" s="297">
        <f>H56+I56</f>
        <v>231</v>
      </c>
      <c r="K56" s="297">
        <f>H56-E56</f>
        <v>-17</v>
      </c>
      <c r="L56" s="297"/>
      <c r="M56" s="297">
        <f>J56-G56</f>
        <v>-17</v>
      </c>
    </row>
    <row r="57" spans="1:13" ht="200.25" customHeight="1">
      <c r="A57" s="292"/>
      <c r="B57" s="295" t="s">
        <v>244</v>
      </c>
      <c r="C57" s="296" t="s">
        <v>245</v>
      </c>
      <c r="D57" s="298" t="s">
        <v>246</v>
      </c>
      <c r="E57" s="296">
        <v>372</v>
      </c>
      <c r="F57" s="297"/>
      <c r="G57" s="297">
        <f>E57+F57</f>
        <v>372</v>
      </c>
      <c r="H57" s="297">
        <v>346</v>
      </c>
      <c r="I57" s="297"/>
      <c r="J57" s="297">
        <f>H57+I57</f>
        <v>346</v>
      </c>
      <c r="K57" s="297">
        <f>H57-E57</f>
        <v>-26</v>
      </c>
      <c r="L57" s="297"/>
      <c r="M57" s="297">
        <f>J57-G57</f>
        <v>-26</v>
      </c>
    </row>
    <row r="58" spans="1:13" ht="15.75">
      <c r="A58" s="884" t="s">
        <v>305</v>
      </c>
      <c r="B58" s="884"/>
      <c r="C58" s="884"/>
      <c r="D58" s="884"/>
      <c r="E58" s="884"/>
      <c r="F58" s="884"/>
      <c r="G58" s="884"/>
      <c r="H58" s="884"/>
      <c r="I58" s="884"/>
      <c r="J58" s="884"/>
      <c r="K58" s="884"/>
      <c r="L58" s="884"/>
      <c r="M58" s="884"/>
    </row>
    <row r="59" spans="1:13" ht="31.5" customHeight="1">
      <c r="A59" s="889" t="s">
        <v>247</v>
      </c>
      <c r="B59" s="889"/>
      <c r="C59" s="889"/>
      <c r="D59" s="889"/>
      <c r="E59" s="889"/>
      <c r="F59" s="889"/>
      <c r="G59" s="889"/>
      <c r="H59" s="889"/>
      <c r="I59" s="889"/>
      <c r="J59" s="889"/>
      <c r="K59" s="889"/>
      <c r="L59" s="889"/>
      <c r="M59" s="889"/>
    </row>
    <row r="60" spans="1:13" ht="15.75">
      <c r="A60" s="292">
        <v>3</v>
      </c>
      <c r="B60" s="292" t="s">
        <v>617</v>
      </c>
      <c r="C60" s="292"/>
      <c r="D60" s="292"/>
      <c r="E60" s="292"/>
      <c r="F60" s="292"/>
      <c r="G60" s="292"/>
      <c r="H60" s="292"/>
      <c r="I60" s="292"/>
      <c r="J60" s="292"/>
      <c r="K60" s="292"/>
      <c r="L60" s="292"/>
      <c r="M60" s="292"/>
    </row>
    <row r="61" spans="1:13" ht="162" customHeight="1">
      <c r="A61" s="292"/>
      <c r="B61" s="295" t="s">
        <v>248</v>
      </c>
      <c r="C61" s="296" t="s">
        <v>398</v>
      </c>
      <c r="D61" s="298" t="s">
        <v>249</v>
      </c>
      <c r="E61" s="297">
        <v>1700</v>
      </c>
      <c r="F61" s="297"/>
      <c r="G61" s="297">
        <f>E61+F61</f>
        <v>1700</v>
      </c>
      <c r="H61" s="297">
        <v>1700</v>
      </c>
      <c r="I61" s="297"/>
      <c r="J61" s="297">
        <f>H61+I61</f>
        <v>1700</v>
      </c>
      <c r="K61" s="297">
        <f>H61-E61</f>
        <v>0</v>
      </c>
      <c r="L61" s="297"/>
      <c r="M61" s="297">
        <f>J61-G61</f>
        <v>0</v>
      </c>
    </row>
    <row r="62" spans="1:13" ht="15.75">
      <c r="A62" s="292"/>
      <c r="B62" s="292"/>
      <c r="C62" s="292"/>
      <c r="D62" s="292"/>
      <c r="E62" s="292"/>
      <c r="F62" s="292"/>
      <c r="G62" s="292"/>
      <c r="H62" s="292"/>
      <c r="I62" s="292"/>
      <c r="J62" s="292"/>
      <c r="K62" s="292"/>
      <c r="L62" s="292"/>
      <c r="M62" s="292"/>
    </row>
    <row r="63" spans="1:13" ht="15.75">
      <c r="A63" s="884" t="s">
        <v>305</v>
      </c>
      <c r="B63" s="884"/>
      <c r="C63" s="884"/>
      <c r="D63" s="884"/>
      <c r="E63" s="884"/>
      <c r="F63" s="884"/>
      <c r="G63" s="884"/>
      <c r="H63" s="884"/>
      <c r="I63" s="884"/>
      <c r="J63" s="884"/>
      <c r="K63" s="884"/>
      <c r="L63" s="884"/>
      <c r="M63" s="884"/>
    </row>
    <row r="64" spans="1:13" ht="15.75">
      <c r="A64" s="292">
        <v>4</v>
      </c>
      <c r="B64" s="292" t="s">
        <v>633</v>
      </c>
      <c r="C64" s="292"/>
      <c r="D64" s="292"/>
      <c r="E64" s="292"/>
      <c r="F64" s="292"/>
      <c r="G64" s="292"/>
      <c r="H64" s="292"/>
      <c r="I64" s="292"/>
      <c r="J64" s="292"/>
      <c r="K64" s="292"/>
      <c r="L64" s="292"/>
      <c r="M64" s="292"/>
    </row>
    <row r="65" spans="1:13" ht="15.75">
      <c r="A65" s="292"/>
      <c r="B65" s="292"/>
      <c r="C65" s="292"/>
      <c r="D65" s="292"/>
      <c r="E65" s="292"/>
      <c r="F65" s="292"/>
      <c r="G65" s="292"/>
      <c r="H65" s="292"/>
      <c r="I65" s="292"/>
      <c r="J65" s="292"/>
      <c r="K65" s="292"/>
      <c r="L65" s="292"/>
      <c r="M65" s="292"/>
    </row>
    <row r="66" spans="1:13" ht="15.75">
      <c r="A66" s="292"/>
      <c r="B66" s="292"/>
      <c r="C66" s="292"/>
      <c r="D66" s="292"/>
      <c r="E66" s="292"/>
      <c r="F66" s="292"/>
      <c r="G66" s="292"/>
      <c r="H66" s="292"/>
      <c r="I66" s="292"/>
      <c r="J66" s="292"/>
      <c r="K66" s="292"/>
      <c r="L66" s="292"/>
      <c r="M66" s="292"/>
    </row>
    <row r="67" spans="1:13" ht="15.75">
      <c r="A67" s="884" t="s">
        <v>305</v>
      </c>
      <c r="B67" s="884"/>
      <c r="C67" s="884"/>
      <c r="D67" s="884"/>
      <c r="E67" s="884"/>
      <c r="F67" s="884"/>
      <c r="G67" s="884"/>
      <c r="H67" s="884"/>
      <c r="I67" s="884"/>
      <c r="J67" s="884"/>
      <c r="K67" s="884"/>
      <c r="L67" s="884"/>
      <c r="M67" s="884"/>
    </row>
    <row r="68" spans="1:13" ht="15.75">
      <c r="A68" s="884" t="s">
        <v>306</v>
      </c>
      <c r="B68" s="884"/>
      <c r="C68" s="884"/>
      <c r="D68" s="884"/>
      <c r="E68" s="884"/>
      <c r="F68" s="884"/>
      <c r="G68" s="884"/>
      <c r="H68" s="884"/>
      <c r="I68" s="884"/>
      <c r="J68" s="884"/>
      <c r="K68" s="884"/>
      <c r="L68" s="884"/>
      <c r="M68" s="884"/>
    </row>
    <row r="69" spans="1:13" ht="80.25" customHeight="1">
      <c r="A69" s="900" t="s">
        <v>250</v>
      </c>
      <c r="B69" s="900"/>
      <c r="C69" s="900"/>
      <c r="D69" s="900"/>
      <c r="E69" s="900"/>
      <c r="F69" s="900"/>
      <c r="G69" s="900"/>
      <c r="H69" s="900"/>
      <c r="I69" s="900"/>
      <c r="J69" s="900"/>
      <c r="K69" s="900"/>
      <c r="L69" s="900"/>
      <c r="M69" s="900"/>
    </row>
    <row r="70" spans="1:4" ht="19.5" customHeight="1">
      <c r="A70" s="293" t="s">
        <v>308</v>
      </c>
      <c r="B70" s="293"/>
      <c r="C70" s="293"/>
      <c r="D70" s="293"/>
    </row>
    <row r="71" spans="1:13" ht="36.75" customHeight="1">
      <c r="A71" s="888" t="s">
        <v>251</v>
      </c>
      <c r="B71" s="888"/>
      <c r="C71" s="888"/>
      <c r="D71" s="888"/>
      <c r="E71" s="888"/>
      <c r="F71" s="888"/>
      <c r="G71" s="888"/>
      <c r="H71" s="888"/>
      <c r="I71" s="888"/>
      <c r="J71" s="888"/>
      <c r="K71" s="888"/>
      <c r="L71" s="888"/>
      <c r="M71" s="888"/>
    </row>
    <row r="72" spans="1:4" ht="16.5" customHeight="1">
      <c r="A72" s="896" t="s">
        <v>310</v>
      </c>
      <c r="B72" s="896"/>
      <c r="C72" s="896"/>
      <c r="D72" s="896"/>
    </row>
    <row r="73" spans="1:4" ht="19.5" customHeight="1">
      <c r="A73" s="299" t="s">
        <v>311</v>
      </c>
      <c r="B73" s="299"/>
      <c r="C73" s="299"/>
      <c r="D73" s="299"/>
    </row>
    <row r="74" spans="1:5" ht="15.75">
      <c r="A74" s="899" t="s">
        <v>312</v>
      </c>
      <c r="B74" s="899"/>
      <c r="C74" s="899"/>
      <c r="D74" s="899"/>
      <c r="E74" s="899"/>
    </row>
    <row r="75" spans="1:13" ht="15.75">
      <c r="A75" s="899"/>
      <c r="B75" s="899"/>
      <c r="C75" s="899"/>
      <c r="D75" s="899"/>
      <c r="E75" s="899"/>
      <c r="G75" s="898"/>
      <c r="H75" s="898"/>
      <c r="J75" s="898" t="s">
        <v>639</v>
      </c>
      <c r="K75" s="898"/>
      <c r="L75" s="898"/>
      <c r="M75" s="898"/>
    </row>
    <row r="76" spans="1:13" ht="15.75" customHeight="1">
      <c r="A76" s="300"/>
      <c r="B76" s="300"/>
      <c r="C76" s="300"/>
      <c r="D76" s="300"/>
      <c r="E76" s="300"/>
      <c r="J76" s="897" t="s">
        <v>313</v>
      </c>
      <c r="K76" s="897"/>
      <c r="L76" s="897"/>
      <c r="M76" s="897"/>
    </row>
    <row r="77" spans="1:13" ht="43.5" customHeight="1">
      <c r="A77" s="899" t="s">
        <v>314</v>
      </c>
      <c r="B77" s="899"/>
      <c r="C77" s="899"/>
      <c r="D77" s="899"/>
      <c r="E77" s="899"/>
      <c r="G77" s="898"/>
      <c r="H77" s="898"/>
      <c r="J77" s="898" t="s">
        <v>643</v>
      </c>
      <c r="K77" s="898"/>
      <c r="L77" s="898"/>
      <c r="M77" s="898"/>
    </row>
    <row r="78" spans="1:13" ht="15.75" customHeight="1">
      <c r="A78" s="899"/>
      <c r="B78" s="899"/>
      <c r="C78" s="899"/>
      <c r="D78" s="899"/>
      <c r="E78" s="899"/>
      <c r="J78" s="897" t="s">
        <v>313</v>
      </c>
      <c r="K78" s="897"/>
      <c r="L78" s="897"/>
      <c r="M78" s="897"/>
    </row>
  </sheetData>
  <sheetProtection/>
  <mergeCells count="66">
    <mergeCell ref="A69:M69"/>
    <mergeCell ref="A71:M71"/>
    <mergeCell ref="A59:M59"/>
    <mergeCell ref="A38:M38"/>
    <mergeCell ref="B41:D42"/>
    <mergeCell ref="K41:M41"/>
    <mergeCell ref="A41:A42"/>
    <mergeCell ref="E41:G41"/>
    <mergeCell ref="H41:J41"/>
    <mergeCell ref="B48:B49"/>
    <mergeCell ref="J77:M77"/>
    <mergeCell ref="J78:M78"/>
    <mergeCell ref="B43:D43"/>
    <mergeCell ref="B44:D44"/>
    <mergeCell ref="A74:E75"/>
    <mergeCell ref="A77:E78"/>
    <mergeCell ref="G75:H75"/>
    <mergeCell ref="G77:H77"/>
    <mergeCell ref="A67:M67"/>
    <mergeCell ref="A68:M68"/>
    <mergeCell ref="J76:M76"/>
    <mergeCell ref="J75:M75"/>
    <mergeCell ref="A72:D72"/>
    <mergeCell ref="K48:M48"/>
    <mergeCell ref="A54:M54"/>
    <mergeCell ref="A58:M58"/>
    <mergeCell ref="A63:M63"/>
    <mergeCell ref="E48:G48"/>
    <mergeCell ref="H48:J48"/>
    <mergeCell ref="A48:A49"/>
    <mergeCell ref="E30:G30"/>
    <mergeCell ref="H30:J30"/>
    <mergeCell ref="K30:M30"/>
    <mergeCell ref="B30:D31"/>
    <mergeCell ref="A7:A8"/>
    <mergeCell ref="A9:A10"/>
    <mergeCell ref="B17:M17"/>
    <mergeCell ref="A13:M13"/>
    <mergeCell ref="E11:M11"/>
    <mergeCell ref="E12:M12"/>
    <mergeCell ref="B15:M15"/>
    <mergeCell ref="B16:M16"/>
    <mergeCell ref="C48:C49"/>
    <mergeCell ref="D48:D49"/>
    <mergeCell ref="X30:Z30"/>
    <mergeCell ref="B32:D32"/>
    <mergeCell ref="B34:D34"/>
    <mergeCell ref="B35:D35"/>
    <mergeCell ref="A36:M36"/>
    <mergeCell ref="B33:D33"/>
    <mergeCell ref="A37:M37"/>
    <mergeCell ref="A30:A31"/>
    <mergeCell ref="B23:M23"/>
    <mergeCell ref="B24:M24"/>
    <mergeCell ref="B25:M25"/>
    <mergeCell ref="A20:M20"/>
    <mergeCell ref="J1:M4"/>
    <mergeCell ref="A11:A12"/>
    <mergeCell ref="R30:T30"/>
    <mergeCell ref="U30:W30"/>
    <mergeCell ref="A5:M5"/>
    <mergeCell ref="A6:M6"/>
    <mergeCell ref="E7:M7"/>
    <mergeCell ref="E8:M8"/>
    <mergeCell ref="E9:M9"/>
    <mergeCell ref="E10:M10"/>
  </mergeCells>
  <printOptions/>
  <pageMargins left="0.16" right="0.16" top="0.35" bottom="0.3" header="0.31496062992125984" footer="0.31496062992125984"/>
  <pageSetup horizontalDpi="600" verticalDpi="600" orientation="portrait" paperSize="9" scale="63" r:id="rId1"/>
</worksheet>
</file>

<file path=xl/worksheets/sheet18.xml><?xml version="1.0" encoding="utf-8"?>
<worksheet xmlns="http://schemas.openxmlformats.org/spreadsheetml/2006/main" xmlns:r="http://schemas.openxmlformats.org/officeDocument/2006/relationships">
  <dimension ref="A1:Z78"/>
  <sheetViews>
    <sheetView view="pageBreakPreview" zoomScaleSheetLayoutView="100" zoomScalePageLayoutView="0" workbookViewId="0" topLeftCell="A57">
      <selection activeCell="J81" sqref="J81:M81"/>
    </sheetView>
  </sheetViews>
  <sheetFormatPr defaultColWidth="9.00390625" defaultRowHeight="12.75"/>
  <cols>
    <col min="1" max="1" width="4.375" style="301" customWidth="1"/>
    <col min="2" max="2" width="15.75390625" style="301" customWidth="1"/>
    <col min="3" max="3" width="9.125" style="301" customWidth="1"/>
    <col min="4" max="4" width="18.00390625" style="301" customWidth="1"/>
    <col min="5" max="13" width="13.00390625" style="301" customWidth="1"/>
    <col min="14" max="16384" width="9.125" style="301" customWidth="1"/>
  </cols>
  <sheetData>
    <row r="1" spans="10:13" ht="15.75" customHeight="1">
      <c r="J1" s="924" t="s">
        <v>644</v>
      </c>
      <c r="K1" s="924"/>
      <c r="L1" s="924"/>
      <c r="M1" s="924"/>
    </row>
    <row r="2" spans="10:13" ht="15.75">
      <c r="J2" s="924"/>
      <c r="K2" s="924"/>
      <c r="L2" s="924"/>
      <c r="M2" s="924"/>
    </row>
    <row r="3" spans="10:13" ht="15.75">
      <c r="J3" s="924"/>
      <c r="K3" s="924"/>
      <c r="L3" s="924"/>
      <c r="M3" s="924"/>
    </row>
    <row r="4" spans="10:13" ht="15.75">
      <c r="J4" s="924"/>
      <c r="K4" s="924"/>
      <c r="L4" s="924"/>
      <c r="M4" s="924"/>
    </row>
    <row r="5" spans="1:13" ht="15.75">
      <c r="A5" s="925" t="s">
        <v>215</v>
      </c>
      <c r="B5" s="925"/>
      <c r="C5" s="925"/>
      <c r="D5" s="925"/>
      <c r="E5" s="925"/>
      <c r="F5" s="925"/>
      <c r="G5" s="925"/>
      <c r="H5" s="925"/>
      <c r="I5" s="925"/>
      <c r="J5" s="925"/>
      <c r="K5" s="925"/>
      <c r="L5" s="925"/>
      <c r="M5" s="925"/>
    </row>
    <row r="6" spans="1:13" ht="15.75">
      <c r="A6" s="925" t="s">
        <v>182</v>
      </c>
      <c r="B6" s="925"/>
      <c r="C6" s="925"/>
      <c r="D6" s="925"/>
      <c r="E6" s="925"/>
      <c r="F6" s="925"/>
      <c r="G6" s="925"/>
      <c r="H6" s="925"/>
      <c r="I6" s="925"/>
      <c r="J6" s="925"/>
      <c r="K6" s="925"/>
      <c r="L6" s="925"/>
      <c r="M6" s="925"/>
    </row>
    <row r="7" spans="1:13" ht="15.75">
      <c r="A7" s="913" t="s">
        <v>551</v>
      </c>
      <c r="B7" s="302" t="s">
        <v>552</v>
      </c>
      <c r="C7" s="303"/>
      <c r="E7" s="914" t="s">
        <v>553</v>
      </c>
      <c r="F7" s="914"/>
      <c r="G7" s="914"/>
      <c r="H7" s="914"/>
      <c r="I7" s="914"/>
      <c r="J7" s="914"/>
      <c r="K7" s="914"/>
      <c r="L7" s="914"/>
      <c r="M7" s="914"/>
    </row>
    <row r="8" spans="1:13" ht="15" customHeight="1">
      <c r="A8" s="913"/>
      <c r="B8" s="304" t="s">
        <v>646</v>
      </c>
      <c r="C8" s="303"/>
      <c r="E8" s="915" t="s">
        <v>555</v>
      </c>
      <c r="F8" s="915"/>
      <c r="G8" s="915"/>
      <c r="H8" s="915"/>
      <c r="I8" s="915"/>
      <c r="J8" s="915"/>
      <c r="K8" s="915"/>
      <c r="L8" s="915"/>
      <c r="M8" s="915"/>
    </row>
    <row r="9" spans="1:13" ht="15.75">
      <c r="A9" s="913" t="s">
        <v>556</v>
      </c>
      <c r="B9" s="302" t="s">
        <v>557</v>
      </c>
      <c r="C9" s="303"/>
      <c r="E9" s="914" t="s">
        <v>553</v>
      </c>
      <c r="F9" s="914"/>
      <c r="G9" s="914"/>
      <c r="H9" s="914"/>
      <c r="I9" s="914"/>
      <c r="J9" s="914"/>
      <c r="K9" s="914"/>
      <c r="L9" s="914"/>
      <c r="M9" s="914"/>
    </row>
    <row r="10" spans="1:13" ht="15" customHeight="1">
      <c r="A10" s="913"/>
      <c r="B10" s="304" t="s">
        <v>646</v>
      </c>
      <c r="C10" s="303"/>
      <c r="E10" s="926" t="s">
        <v>558</v>
      </c>
      <c r="F10" s="926"/>
      <c r="G10" s="926"/>
      <c r="H10" s="926"/>
      <c r="I10" s="926"/>
      <c r="J10" s="926"/>
      <c r="K10" s="926"/>
      <c r="L10" s="926"/>
      <c r="M10" s="926"/>
    </row>
    <row r="11" spans="1:13" ht="15.75">
      <c r="A11" s="913" t="s">
        <v>559</v>
      </c>
      <c r="B11" s="302" t="s">
        <v>252</v>
      </c>
      <c r="C11" s="302" t="s">
        <v>422</v>
      </c>
      <c r="E11" s="914" t="s">
        <v>253</v>
      </c>
      <c r="F11" s="914"/>
      <c r="G11" s="914"/>
      <c r="H11" s="914"/>
      <c r="I11" s="914"/>
      <c r="J11" s="914"/>
      <c r="K11" s="914"/>
      <c r="L11" s="914"/>
      <c r="M11" s="914"/>
    </row>
    <row r="12" spans="1:13" ht="29.25" customHeight="1">
      <c r="A12" s="913"/>
      <c r="B12" s="305" t="s">
        <v>650</v>
      </c>
      <c r="C12" s="305" t="s">
        <v>563</v>
      </c>
      <c r="E12" s="915" t="s">
        <v>564</v>
      </c>
      <c r="F12" s="915"/>
      <c r="G12" s="915"/>
      <c r="H12" s="915"/>
      <c r="I12" s="915"/>
      <c r="J12" s="915"/>
      <c r="K12" s="915"/>
      <c r="L12" s="915"/>
      <c r="M12" s="915"/>
    </row>
    <row r="13" spans="1:13" ht="19.5" customHeight="1">
      <c r="A13" s="912" t="s">
        <v>651</v>
      </c>
      <c r="B13" s="912"/>
      <c r="C13" s="912"/>
      <c r="D13" s="912"/>
      <c r="E13" s="912"/>
      <c r="F13" s="912"/>
      <c r="G13" s="912"/>
      <c r="H13" s="912"/>
      <c r="I13" s="912"/>
      <c r="J13" s="912"/>
      <c r="K13" s="912"/>
      <c r="L13" s="912"/>
      <c r="M13" s="912"/>
    </row>
    <row r="14" ht="15.75">
      <c r="A14" s="306"/>
    </row>
    <row r="15" spans="1:13" ht="31.5">
      <c r="A15" s="307" t="s">
        <v>576</v>
      </c>
      <c r="B15" s="908" t="s">
        <v>652</v>
      </c>
      <c r="C15" s="908"/>
      <c r="D15" s="908"/>
      <c r="E15" s="908"/>
      <c r="F15" s="908"/>
      <c r="G15" s="908"/>
      <c r="H15" s="908"/>
      <c r="I15" s="908"/>
      <c r="J15" s="908"/>
      <c r="K15" s="908"/>
      <c r="L15" s="908"/>
      <c r="M15" s="908"/>
    </row>
    <row r="16" spans="1:13" ht="15.75">
      <c r="A16" s="307">
        <v>1</v>
      </c>
      <c r="B16" s="905" t="s">
        <v>653</v>
      </c>
      <c r="C16" s="906"/>
      <c r="D16" s="906"/>
      <c r="E16" s="906"/>
      <c r="F16" s="906"/>
      <c r="G16" s="906"/>
      <c r="H16" s="906"/>
      <c r="I16" s="906"/>
      <c r="J16" s="906"/>
      <c r="K16" s="906"/>
      <c r="L16" s="906"/>
      <c r="M16" s="907"/>
    </row>
    <row r="17" spans="1:13" ht="15.75">
      <c r="A17" s="307"/>
      <c r="B17" s="908"/>
      <c r="C17" s="908"/>
      <c r="D17" s="908"/>
      <c r="E17" s="908"/>
      <c r="F17" s="908"/>
      <c r="G17" s="908"/>
      <c r="H17" s="908"/>
      <c r="I17" s="908"/>
      <c r="J17" s="908"/>
      <c r="K17" s="908"/>
      <c r="L17" s="908"/>
      <c r="M17" s="908"/>
    </row>
    <row r="18" ht="15.75">
      <c r="A18" s="306"/>
    </row>
    <row r="19" ht="15.75">
      <c r="A19" s="308" t="s">
        <v>654</v>
      </c>
    </row>
    <row r="20" spans="1:13" ht="15.75">
      <c r="A20" s="904" t="s">
        <v>254</v>
      </c>
      <c r="B20" s="904"/>
      <c r="C20" s="904"/>
      <c r="D20" s="904"/>
      <c r="E20" s="904"/>
      <c r="F20" s="904"/>
      <c r="G20" s="904"/>
      <c r="H20" s="904"/>
      <c r="I20" s="904"/>
      <c r="J20" s="904"/>
      <c r="K20" s="904"/>
      <c r="L20" s="904"/>
      <c r="M20" s="904"/>
    </row>
    <row r="21" ht="15.75">
      <c r="A21" s="308" t="s">
        <v>656</v>
      </c>
    </row>
    <row r="22" ht="15.75">
      <c r="A22" s="306"/>
    </row>
    <row r="23" spans="1:13" ht="32.25" customHeight="1">
      <c r="A23" s="307" t="s">
        <v>576</v>
      </c>
      <c r="B23" s="908" t="s">
        <v>657</v>
      </c>
      <c r="C23" s="908"/>
      <c r="D23" s="908"/>
      <c r="E23" s="908"/>
      <c r="F23" s="908"/>
      <c r="G23" s="908"/>
      <c r="H23" s="908"/>
      <c r="I23" s="908"/>
      <c r="J23" s="908"/>
      <c r="K23" s="908"/>
      <c r="L23" s="908"/>
      <c r="M23" s="908"/>
    </row>
    <row r="24" spans="1:13" ht="15.75">
      <c r="A24" s="307">
        <v>1</v>
      </c>
      <c r="B24" s="905" t="s">
        <v>255</v>
      </c>
      <c r="C24" s="906"/>
      <c r="D24" s="906"/>
      <c r="E24" s="906"/>
      <c r="F24" s="906"/>
      <c r="G24" s="906"/>
      <c r="H24" s="906"/>
      <c r="I24" s="906"/>
      <c r="J24" s="906"/>
      <c r="K24" s="906"/>
      <c r="L24" s="906"/>
      <c r="M24" s="907"/>
    </row>
    <row r="25" spans="1:13" ht="15.75">
      <c r="A25" s="307"/>
      <c r="B25" s="908"/>
      <c r="C25" s="908"/>
      <c r="D25" s="908"/>
      <c r="E25" s="908"/>
      <c r="F25" s="908"/>
      <c r="G25" s="908"/>
      <c r="H25" s="908"/>
      <c r="I25" s="908"/>
      <c r="J25" s="908"/>
      <c r="K25" s="908"/>
      <c r="L25" s="908"/>
      <c r="M25" s="908"/>
    </row>
    <row r="26" ht="15.75">
      <c r="A26" s="306"/>
    </row>
    <row r="27" ht="15.75">
      <c r="A27" s="308" t="s">
        <v>658</v>
      </c>
    </row>
    <row r="28" ht="15.75">
      <c r="B28" s="303" t="s">
        <v>659</v>
      </c>
    </row>
    <row r="29" ht="15.75">
      <c r="A29" s="306"/>
    </row>
    <row r="30" spans="1:26" ht="30" customHeight="1">
      <c r="A30" s="908" t="s">
        <v>576</v>
      </c>
      <c r="B30" s="908" t="s">
        <v>660</v>
      </c>
      <c r="C30" s="908"/>
      <c r="D30" s="908"/>
      <c r="E30" s="908" t="s">
        <v>568</v>
      </c>
      <c r="F30" s="908"/>
      <c r="G30" s="908"/>
      <c r="H30" s="908" t="s">
        <v>661</v>
      </c>
      <c r="I30" s="908"/>
      <c r="J30" s="908"/>
      <c r="K30" s="908" t="s">
        <v>570</v>
      </c>
      <c r="L30" s="908"/>
      <c r="M30" s="908"/>
      <c r="R30" s="916"/>
      <c r="S30" s="916"/>
      <c r="T30" s="916"/>
      <c r="U30" s="916"/>
      <c r="V30" s="916"/>
      <c r="W30" s="916"/>
      <c r="X30" s="916"/>
      <c r="Y30" s="916"/>
      <c r="Z30" s="916"/>
    </row>
    <row r="31" spans="1:26" ht="33" customHeight="1">
      <c r="A31" s="908"/>
      <c r="B31" s="908"/>
      <c r="C31" s="908"/>
      <c r="D31" s="908"/>
      <c r="E31" s="307" t="s">
        <v>571</v>
      </c>
      <c r="F31" s="307" t="s">
        <v>572</v>
      </c>
      <c r="G31" s="307" t="s">
        <v>573</v>
      </c>
      <c r="H31" s="307" t="s">
        <v>571</v>
      </c>
      <c r="I31" s="307" t="s">
        <v>572</v>
      </c>
      <c r="J31" s="307" t="s">
        <v>573</v>
      </c>
      <c r="K31" s="307" t="s">
        <v>571</v>
      </c>
      <c r="L31" s="307" t="s">
        <v>572</v>
      </c>
      <c r="M31" s="307" t="s">
        <v>573</v>
      </c>
      <c r="R31" s="309"/>
      <c r="S31" s="309"/>
      <c r="T31" s="309"/>
      <c r="U31" s="309"/>
      <c r="V31" s="309"/>
      <c r="W31" s="309"/>
      <c r="X31" s="309"/>
      <c r="Y31" s="309"/>
      <c r="Z31" s="309"/>
    </row>
    <row r="32" spans="1:26" ht="15.75">
      <c r="A32" s="307">
        <v>1</v>
      </c>
      <c r="B32" s="908">
        <v>2</v>
      </c>
      <c r="C32" s="908"/>
      <c r="D32" s="908"/>
      <c r="E32" s="307">
        <v>3</v>
      </c>
      <c r="F32" s="307">
        <v>4</v>
      </c>
      <c r="G32" s="307">
        <v>5</v>
      </c>
      <c r="H32" s="307">
        <v>6</v>
      </c>
      <c r="I32" s="307">
        <v>7</v>
      </c>
      <c r="J32" s="307">
        <v>8</v>
      </c>
      <c r="K32" s="307">
        <v>9</v>
      </c>
      <c r="L32" s="307">
        <v>10</v>
      </c>
      <c r="M32" s="307">
        <v>11</v>
      </c>
      <c r="R32" s="309"/>
      <c r="S32" s="309"/>
      <c r="T32" s="309"/>
      <c r="U32" s="309"/>
      <c r="V32" s="309"/>
      <c r="W32" s="309"/>
      <c r="X32" s="309"/>
      <c r="Y32" s="309"/>
      <c r="Z32" s="309"/>
    </row>
    <row r="33" spans="1:26" ht="42" customHeight="1">
      <c r="A33" s="307">
        <v>1</v>
      </c>
      <c r="B33" s="918" t="s">
        <v>255</v>
      </c>
      <c r="C33" s="919"/>
      <c r="D33" s="920"/>
      <c r="E33" s="307">
        <v>151896</v>
      </c>
      <c r="F33" s="307"/>
      <c r="G33" s="307">
        <f>E33+F33</f>
        <v>151896</v>
      </c>
      <c r="H33" s="307">
        <v>102782.18</v>
      </c>
      <c r="I33" s="307"/>
      <c r="J33" s="307">
        <f>H33+I33</f>
        <v>102782.18</v>
      </c>
      <c r="K33" s="307">
        <f>H33-E33</f>
        <v>-49113.82000000001</v>
      </c>
      <c r="L33" s="307"/>
      <c r="M33" s="307">
        <f>J33-G33</f>
        <v>-49113.82000000001</v>
      </c>
      <c r="R33" s="309"/>
      <c r="S33" s="309"/>
      <c r="T33" s="309"/>
      <c r="U33" s="309"/>
      <c r="V33" s="309"/>
      <c r="W33" s="309"/>
      <c r="X33" s="309"/>
      <c r="Y33" s="309"/>
      <c r="Z33" s="309"/>
    </row>
    <row r="34" spans="1:26" ht="15.75">
      <c r="A34" s="307"/>
      <c r="B34" s="908" t="s">
        <v>592</v>
      </c>
      <c r="C34" s="908"/>
      <c r="D34" s="908"/>
      <c r="E34" s="307">
        <f>E33</f>
        <v>151896</v>
      </c>
      <c r="F34" s="307">
        <f aca="true" t="shared" si="0" ref="F34:M34">F33</f>
        <v>0</v>
      </c>
      <c r="G34" s="307">
        <f t="shared" si="0"/>
        <v>151896</v>
      </c>
      <c r="H34" s="307">
        <f t="shared" si="0"/>
        <v>102782.18</v>
      </c>
      <c r="I34" s="307">
        <f t="shared" si="0"/>
        <v>0</v>
      </c>
      <c r="J34" s="307">
        <f t="shared" si="0"/>
        <v>102782.18</v>
      </c>
      <c r="K34" s="307">
        <f t="shared" si="0"/>
        <v>-49113.82000000001</v>
      </c>
      <c r="L34" s="307">
        <f t="shared" si="0"/>
        <v>0</v>
      </c>
      <c r="M34" s="307">
        <f t="shared" si="0"/>
        <v>-49113.82000000001</v>
      </c>
      <c r="R34" s="309"/>
      <c r="S34" s="309"/>
      <c r="T34" s="309"/>
      <c r="U34" s="309"/>
      <c r="V34" s="309"/>
      <c r="W34" s="309"/>
      <c r="X34" s="309"/>
      <c r="Y34" s="309"/>
      <c r="Z34" s="309"/>
    </row>
    <row r="35" spans="1:26" ht="15.75">
      <c r="A35" s="307"/>
      <c r="B35" s="908"/>
      <c r="C35" s="908"/>
      <c r="D35" s="908"/>
      <c r="E35" s="307"/>
      <c r="F35" s="307"/>
      <c r="G35" s="307"/>
      <c r="H35" s="307"/>
      <c r="I35" s="307"/>
      <c r="J35" s="307"/>
      <c r="K35" s="307"/>
      <c r="L35" s="307"/>
      <c r="M35" s="307"/>
      <c r="R35" s="309"/>
      <c r="S35" s="309"/>
      <c r="T35" s="309"/>
      <c r="U35" s="309"/>
      <c r="V35" s="309"/>
      <c r="W35" s="309"/>
      <c r="X35" s="309"/>
      <c r="Y35" s="309"/>
      <c r="Z35" s="309"/>
    </row>
    <row r="36" spans="1:13" ht="32.25" customHeight="1">
      <c r="A36" s="917" t="s">
        <v>342</v>
      </c>
      <c r="B36" s="917"/>
      <c r="C36" s="917"/>
      <c r="D36" s="917"/>
      <c r="E36" s="917"/>
      <c r="F36" s="917"/>
      <c r="G36" s="917"/>
      <c r="H36" s="917"/>
      <c r="I36" s="917"/>
      <c r="J36" s="917"/>
      <c r="K36" s="917"/>
      <c r="L36" s="917"/>
      <c r="M36" s="917"/>
    </row>
    <row r="37" spans="1:13" ht="15.75">
      <c r="A37" s="921" t="s">
        <v>390</v>
      </c>
      <c r="B37" s="922"/>
      <c r="C37" s="922"/>
      <c r="D37" s="922"/>
      <c r="E37" s="922"/>
      <c r="F37" s="922"/>
      <c r="G37" s="922"/>
      <c r="H37" s="922"/>
      <c r="I37" s="922"/>
      <c r="J37" s="922"/>
      <c r="K37" s="922"/>
      <c r="L37" s="922"/>
      <c r="M37" s="923"/>
    </row>
    <row r="38" spans="1:13" ht="33" customHeight="1">
      <c r="A38" s="904" t="s">
        <v>668</v>
      </c>
      <c r="B38" s="904"/>
      <c r="C38" s="904"/>
      <c r="D38" s="904"/>
      <c r="E38" s="904"/>
      <c r="F38" s="904"/>
      <c r="G38" s="904"/>
      <c r="H38" s="904"/>
      <c r="I38" s="904"/>
      <c r="J38" s="904"/>
      <c r="K38" s="904"/>
      <c r="L38" s="904"/>
      <c r="M38" s="904"/>
    </row>
    <row r="39" ht="15.75">
      <c r="B39" s="303" t="s">
        <v>659</v>
      </c>
    </row>
    <row r="40" ht="15.75">
      <c r="A40" s="306"/>
    </row>
    <row r="41" spans="1:13" ht="31.5" customHeight="1">
      <c r="A41" s="908" t="s">
        <v>669</v>
      </c>
      <c r="B41" s="908" t="s">
        <v>670</v>
      </c>
      <c r="C41" s="908"/>
      <c r="D41" s="908"/>
      <c r="E41" s="908" t="s">
        <v>568</v>
      </c>
      <c r="F41" s="908"/>
      <c r="G41" s="908"/>
      <c r="H41" s="908" t="s">
        <v>661</v>
      </c>
      <c r="I41" s="908"/>
      <c r="J41" s="908"/>
      <c r="K41" s="908" t="s">
        <v>570</v>
      </c>
      <c r="L41" s="908"/>
      <c r="M41" s="908"/>
    </row>
    <row r="42" spans="1:13" ht="33.75" customHeight="1">
      <c r="A42" s="908"/>
      <c r="B42" s="908"/>
      <c r="C42" s="908"/>
      <c r="D42" s="908"/>
      <c r="E42" s="307" t="s">
        <v>571</v>
      </c>
      <c r="F42" s="307" t="s">
        <v>572</v>
      </c>
      <c r="G42" s="307" t="s">
        <v>573</v>
      </c>
      <c r="H42" s="307" t="s">
        <v>571</v>
      </c>
      <c r="I42" s="307" t="s">
        <v>572</v>
      </c>
      <c r="J42" s="307" t="s">
        <v>573</v>
      </c>
      <c r="K42" s="307" t="s">
        <v>571</v>
      </c>
      <c r="L42" s="307" t="s">
        <v>572</v>
      </c>
      <c r="M42" s="307" t="s">
        <v>573</v>
      </c>
    </row>
    <row r="43" spans="1:13" ht="15.75">
      <c r="A43" s="307">
        <v>1</v>
      </c>
      <c r="B43" s="908">
        <v>2</v>
      </c>
      <c r="C43" s="908"/>
      <c r="D43" s="908"/>
      <c r="E43" s="307">
        <v>3</v>
      </c>
      <c r="F43" s="307">
        <v>4</v>
      </c>
      <c r="G43" s="307">
        <v>5</v>
      </c>
      <c r="H43" s="307">
        <v>6</v>
      </c>
      <c r="I43" s="307">
        <v>7</v>
      </c>
      <c r="J43" s="307">
        <v>8</v>
      </c>
      <c r="K43" s="307">
        <v>9</v>
      </c>
      <c r="L43" s="307">
        <v>10</v>
      </c>
      <c r="M43" s="307">
        <v>11</v>
      </c>
    </row>
    <row r="44" spans="1:13" ht="15.75">
      <c r="A44" s="307"/>
      <c r="B44" s="908"/>
      <c r="C44" s="908"/>
      <c r="D44" s="908"/>
      <c r="E44" s="307"/>
      <c r="F44" s="307"/>
      <c r="G44" s="307"/>
      <c r="H44" s="307"/>
      <c r="I44" s="307"/>
      <c r="J44" s="307"/>
      <c r="K44" s="307"/>
      <c r="L44" s="307"/>
      <c r="M44" s="307"/>
    </row>
    <row r="45" ht="15.75">
      <c r="A45" s="306"/>
    </row>
    <row r="46" ht="15.75">
      <c r="A46" s="308" t="s">
        <v>672</v>
      </c>
    </row>
    <row r="47" ht="15.75">
      <c r="A47" s="306"/>
    </row>
    <row r="48" spans="1:13" ht="29.25" customHeight="1">
      <c r="A48" s="908" t="s">
        <v>669</v>
      </c>
      <c r="B48" s="908" t="s">
        <v>602</v>
      </c>
      <c r="C48" s="908" t="s">
        <v>603</v>
      </c>
      <c r="D48" s="908" t="s">
        <v>604</v>
      </c>
      <c r="E48" s="908" t="s">
        <v>568</v>
      </c>
      <c r="F48" s="908"/>
      <c r="G48" s="908"/>
      <c r="H48" s="908" t="s">
        <v>673</v>
      </c>
      <c r="I48" s="908"/>
      <c r="J48" s="908"/>
      <c r="K48" s="908" t="s">
        <v>570</v>
      </c>
      <c r="L48" s="908"/>
      <c r="M48" s="908"/>
    </row>
    <row r="49" spans="1:13" ht="30.75" customHeight="1">
      <c r="A49" s="908"/>
      <c r="B49" s="908"/>
      <c r="C49" s="908"/>
      <c r="D49" s="908"/>
      <c r="E49" s="307" t="s">
        <v>571</v>
      </c>
      <c r="F49" s="307" t="s">
        <v>572</v>
      </c>
      <c r="G49" s="307" t="s">
        <v>573</v>
      </c>
      <c r="H49" s="307" t="s">
        <v>571</v>
      </c>
      <c r="I49" s="307" t="s">
        <v>572</v>
      </c>
      <c r="J49" s="307" t="s">
        <v>573</v>
      </c>
      <c r="K49" s="307" t="s">
        <v>571</v>
      </c>
      <c r="L49" s="307" t="s">
        <v>572</v>
      </c>
      <c r="M49" s="307" t="s">
        <v>573</v>
      </c>
    </row>
    <row r="50" spans="1:13" ht="15.75">
      <c r="A50" s="307">
        <v>1</v>
      </c>
      <c r="B50" s="307">
        <v>2</v>
      </c>
      <c r="C50" s="307">
        <v>3</v>
      </c>
      <c r="D50" s="307">
        <v>4</v>
      </c>
      <c r="E50" s="307">
        <v>5</v>
      </c>
      <c r="F50" s="307">
        <v>6</v>
      </c>
      <c r="G50" s="307">
        <v>7</v>
      </c>
      <c r="H50" s="307">
        <v>8</v>
      </c>
      <c r="I50" s="307">
        <v>9</v>
      </c>
      <c r="J50" s="307">
        <v>10</v>
      </c>
      <c r="K50" s="307">
        <v>11</v>
      </c>
      <c r="L50" s="307">
        <v>12</v>
      </c>
      <c r="M50" s="307">
        <v>13</v>
      </c>
    </row>
    <row r="51" spans="1:13" ht="15.75">
      <c r="A51" s="307">
        <v>1</v>
      </c>
      <c r="B51" s="307" t="s">
        <v>607</v>
      </c>
      <c r="C51" s="307"/>
      <c r="D51" s="307"/>
      <c r="E51" s="307"/>
      <c r="F51" s="307"/>
      <c r="G51" s="307"/>
      <c r="H51" s="307"/>
      <c r="I51" s="307"/>
      <c r="J51" s="307"/>
      <c r="K51" s="307"/>
      <c r="L51" s="307"/>
      <c r="M51" s="307"/>
    </row>
    <row r="52" spans="1:13" ht="15.75">
      <c r="A52" s="307"/>
      <c r="B52" s="307"/>
      <c r="C52" s="307"/>
      <c r="D52" s="307"/>
      <c r="E52" s="307"/>
      <c r="F52" s="307"/>
      <c r="G52" s="307"/>
      <c r="H52" s="307"/>
      <c r="I52" s="307"/>
      <c r="J52" s="307"/>
      <c r="K52" s="307"/>
      <c r="L52" s="307"/>
      <c r="M52" s="307"/>
    </row>
    <row r="53" spans="1:13" ht="15.75">
      <c r="A53" s="307"/>
      <c r="B53" s="307"/>
      <c r="C53" s="307"/>
      <c r="D53" s="307"/>
      <c r="E53" s="307"/>
      <c r="F53" s="307"/>
      <c r="G53" s="307"/>
      <c r="H53" s="307"/>
      <c r="I53" s="307"/>
      <c r="J53" s="307"/>
      <c r="K53" s="307"/>
      <c r="L53" s="307"/>
      <c r="M53" s="307"/>
    </row>
    <row r="54" spans="1:13" ht="15.75">
      <c r="A54" s="908" t="s">
        <v>305</v>
      </c>
      <c r="B54" s="908"/>
      <c r="C54" s="908"/>
      <c r="D54" s="908"/>
      <c r="E54" s="908"/>
      <c r="F54" s="908"/>
      <c r="G54" s="908"/>
      <c r="H54" s="908"/>
      <c r="I54" s="908"/>
      <c r="J54" s="908"/>
      <c r="K54" s="908"/>
      <c r="L54" s="908"/>
      <c r="M54" s="908"/>
    </row>
    <row r="55" spans="1:13" ht="15.75">
      <c r="A55" s="307">
        <v>2</v>
      </c>
      <c r="B55" s="307" t="s">
        <v>612</v>
      </c>
      <c r="C55" s="307"/>
      <c r="D55" s="307"/>
      <c r="E55" s="307"/>
      <c r="F55" s="307"/>
      <c r="G55" s="307"/>
      <c r="H55" s="307"/>
      <c r="I55" s="307"/>
      <c r="J55" s="307"/>
      <c r="K55" s="307"/>
      <c r="L55" s="307"/>
      <c r="M55" s="307"/>
    </row>
    <row r="56" spans="1:13" ht="129.75" customHeight="1">
      <c r="A56" s="307"/>
      <c r="B56" s="310" t="s">
        <v>256</v>
      </c>
      <c r="C56" s="311" t="s">
        <v>675</v>
      </c>
      <c r="D56" s="312" t="s">
        <v>427</v>
      </c>
      <c r="E56" s="313">
        <v>10</v>
      </c>
      <c r="F56" s="311"/>
      <c r="G56" s="311">
        <f>E56+F56</f>
        <v>10</v>
      </c>
      <c r="H56" s="311">
        <v>10</v>
      </c>
      <c r="I56" s="311"/>
      <c r="J56" s="311">
        <f>H56+I56</f>
        <v>10</v>
      </c>
      <c r="K56" s="311">
        <f>H56-E56</f>
        <v>0</v>
      </c>
      <c r="L56" s="311"/>
      <c r="M56" s="311">
        <f>J56-G56</f>
        <v>0</v>
      </c>
    </row>
    <row r="57" spans="1:13" ht="15.75">
      <c r="A57" s="307"/>
      <c r="B57" s="307"/>
      <c r="C57" s="307"/>
      <c r="D57" s="307"/>
      <c r="E57" s="307"/>
      <c r="F57" s="307"/>
      <c r="G57" s="307"/>
      <c r="H57" s="307"/>
      <c r="I57" s="307"/>
      <c r="J57" s="307"/>
      <c r="K57" s="307"/>
      <c r="L57" s="307"/>
      <c r="M57" s="307"/>
    </row>
    <row r="58" spans="1:13" ht="15.75">
      <c r="A58" s="908" t="s">
        <v>305</v>
      </c>
      <c r="B58" s="908"/>
      <c r="C58" s="908"/>
      <c r="D58" s="908"/>
      <c r="E58" s="908"/>
      <c r="F58" s="908"/>
      <c r="G58" s="908"/>
      <c r="H58" s="908"/>
      <c r="I58" s="908"/>
      <c r="J58" s="908"/>
      <c r="K58" s="908"/>
      <c r="L58" s="908"/>
      <c r="M58" s="908"/>
    </row>
    <row r="59" spans="1:13" ht="15.75">
      <c r="A59" s="307">
        <v>3</v>
      </c>
      <c r="B59" s="307" t="s">
        <v>617</v>
      </c>
      <c r="C59" s="307"/>
      <c r="D59" s="307"/>
      <c r="E59" s="307"/>
      <c r="F59" s="307"/>
      <c r="G59" s="307"/>
      <c r="H59" s="307"/>
      <c r="I59" s="307"/>
      <c r="J59" s="307"/>
      <c r="K59" s="307"/>
      <c r="L59" s="307"/>
      <c r="M59" s="307"/>
    </row>
    <row r="60" spans="1:13" ht="259.5" customHeight="1">
      <c r="A60" s="307"/>
      <c r="B60" s="314" t="s">
        <v>257</v>
      </c>
      <c r="C60" s="311" t="s">
        <v>398</v>
      </c>
      <c r="D60" s="314" t="s">
        <v>258</v>
      </c>
      <c r="E60" s="311">
        <v>1669</v>
      </c>
      <c r="F60" s="311"/>
      <c r="G60" s="311">
        <f>E60+F60</f>
        <v>1669</v>
      </c>
      <c r="H60" s="311">
        <v>1685</v>
      </c>
      <c r="I60" s="311"/>
      <c r="J60" s="311">
        <f>H60+I60</f>
        <v>1685</v>
      </c>
      <c r="K60" s="311">
        <f>H60-E60</f>
        <v>16</v>
      </c>
      <c r="L60" s="311"/>
      <c r="M60" s="311">
        <f>J60-G60</f>
        <v>16</v>
      </c>
    </row>
    <row r="61" spans="1:13" ht="15.75">
      <c r="A61" s="307"/>
      <c r="B61" s="307"/>
      <c r="C61" s="307"/>
      <c r="D61" s="307"/>
      <c r="E61" s="307"/>
      <c r="F61" s="307"/>
      <c r="G61" s="307"/>
      <c r="H61" s="307"/>
      <c r="I61" s="307"/>
      <c r="J61" s="307"/>
      <c r="K61" s="307"/>
      <c r="L61" s="307"/>
      <c r="M61" s="307"/>
    </row>
    <row r="62" spans="1:13" ht="15.75">
      <c r="A62" s="908" t="s">
        <v>305</v>
      </c>
      <c r="B62" s="908"/>
      <c r="C62" s="908"/>
      <c r="D62" s="908"/>
      <c r="E62" s="908"/>
      <c r="F62" s="908"/>
      <c r="G62" s="908"/>
      <c r="H62" s="908"/>
      <c r="I62" s="908"/>
      <c r="J62" s="908"/>
      <c r="K62" s="908"/>
      <c r="L62" s="908"/>
      <c r="M62" s="908"/>
    </row>
    <row r="63" spans="1:13" ht="15.75">
      <c r="A63" s="905" t="s">
        <v>259</v>
      </c>
      <c r="B63" s="906"/>
      <c r="C63" s="906"/>
      <c r="D63" s="906"/>
      <c r="E63" s="906"/>
      <c r="F63" s="906"/>
      <c r="G63" s="906"/>
      <c r="H63" s="906"/>
      <c r="I63" s="906"/>
      <c r="J63" s="906"/>
      <c r="K63" s="906"/>
      <c r="L63" s="906"/>
      <c r="M63" s="907"/>
    </row>
    <row r="64" spans="1:13" ht="15.75">
      <c r="A64" s="307">
        <v>4</v>
      </c>
      <c r="B64" s="307" t="s">
        <v>633</v>
      </c>
      <c r="C64" s="307"/>
      <c r="D64" s="307"/>
      <c r="E64" s="307"/>
      <c r="F64" s="307"/>
      <c r="G64" s="307"/>
      <c r="H64" s="307"/>
      <c r="I64" s="307"/>
      <c r="J64" s="307"/>
      <c r="K64" s="307"/>
      <c r="L64" s="307"/>
      <c r="M64" s="307"/>
    </row>
    <row r="65" spans="1:13" ht="15.75">
      <c r="A65" s="307"/>
      <c r="B65" s="307"/>
      <c r="C65" s="307"/>
      <c r="D65" s="307"/>
      <c r="E65" s="307"/>
      <c r="F65" s="307"/>
      <c r="G65" s="307"/>
      <c r="H65" s="307"/>
      <c r="I65" s="307"/>
      <c r="J65" s="307"/>
      <c r="K65" s="307"/>
      <c r="L65" s="307"/>
      <c r="M65" s="307"/>
    </row>
    <row r="66" spans="1:13" ht="15.75">
      <c r="A66" s="307"/>
      <c r="B66" s="307"/>
      <c r="C66" s="307"/>
      <c r="D66" s="307"/>
      <c r="E66" s="307"/>
      <c r="F66" s="307"/>
      <c r="G66" s="307"/>
      <c r="H66" s="307"/>
      <c r="I66" s="307"/>
      <c r="J66" s="307"/>
      <c r="K66" s="307"/>
      <c r="L66" s="307"/>
      <c r="M66" s="307"/>
    </row>
    <row r="67" spans="1:13" ht="15.75">
      <c r="A67" s="908" t="s">
        <v>305</v>
      </c>
      <c r="B67" s="908"/>
      <c r="C67" s="908"/>
      <c r="D67" s="908"/>
      <c r="E67" s="908"/>
      <c r="F67" s="908"/>
      <c r="G67" s="908"/>
      <c r="H67" s="908"/>
      <c r="I67" s="908"/>
      <c r="J67" s="908"/>
      <c r="K67" s="908"/>
      <c r="L67" s="908"/>
      <c r="M67" s="908"/>
    </row>
    <row r="68" spans="1:13" ht="15.75">
      <c r="A68" s="908" t="s">
        <v>306</v>
      </c>
      <c r="B68" s="908"/>
      <c r="C68" s="908"/>
      <c r="D68" s="908"/>
      <c r="E68" s="908"/>
      <c r="F68" s="908"/>
      <c r="G68" s="908"/>
      <c r="H68" s="908"/>
      <c r="I68" s="908"/>
      <c r="J68" s="908"/>
      <c r="K68" s="908"/>
      <c r="L68" s="908"/>
      <c r="M68" s="908"/>
    </row>
    <row r="69" spans="1:13" ht="66" customHeight="1">
      <c r="A69" s="901" t="s">
        <v>260</v>
      </c>
      <c r="B69" s="902"/>
      <c r="C69" s="902"/>
      <c r="D69" s="902"/>
      <c r="E69" s="902"/>
      <c r="F69" s="902"/>
      <c r="G69" s="902"/>
      <c r="H69" s="902"/>
      <c r="I69" s="902"/>
      <c r="J69" s="902"/>
      <c r="K69" s="902"/>
      <c r="L69" s="902"/>
      <c r="M69" s="903"/>
    </row>
    <row r="70" spans="1:4" ht="19.5" customHeight="1">
      <c r="A70" s="308" t="s">
        <v>308</v>
      </c>
      <c r="B70" s="308"/>
      <c r="C70" s="308"/>
      <c r="D70" s="308"/>
    </row>
    <row r="71" spans="1:13" ht="53.25" customHeight="1">
      <c r="A71" s="904" t="s">
        <v>261</v>
      </c>
      <c r="B71" s="904"/>
      <c r="C71" s="904"/>
      <c r="D71" s="904"/>
      <c r="E71" s="904"/>
      <c r="F71" s="904"/>
      <c r="G71" s="904"/>
      <c r="H71" s="904"/>
      <c r="I71" s="904"/>
      <c r="J71" s="904"/>
      <c r="K71" s="904"/>
      <c r="L71" s="904"/>
      <c r="M71" s="904"/>
    </row>
    <row r="72" spans="1:4" ht="21" customHeight="1">
      <c r="A72" s="912" t="s">
        <v>310</v>
      </c>
      <c r="B72" s="912"/>
      <c r="C72" s="912"/>
      <c r="D72" s="912"/>
    </row>
    <row r="73" spans="1:4" ht="19.5" customHeight="1">
      <c r="A73" s="315" t="s">
        <v>311</v>
      </c>
      <c r="B73" s="315"/>
      <c r="C73" s="315"/>
      <c r="D73" s="315"/>
    </row>
    <row r="74" spans="1:5" ht="15.75">
      <c r="A74" s="911" t="s">
        <v>312</v>
      </c>
      <c r="B74" s="911"/>
      <c r="C74" s="911"/>
      <c r="D74" s="911"/>
      <c r="E74" s="911"/>
    </row>
    <row r="75" spans="1:13" ht="15.75">
      <c r="A75" s="911"/>
      <c r="B75" s="911"/>
      <c r="C75" s="911"/>
      <c r="D75" s="911"/>
      <c r="E75" s="911"/>
      <c r="G75" s="909"/>
      <c r="H75" s="909"/>
      <c r="J75" s="909" t="s">
        <v>639</v>
      </c>
      <c r="K75" s="909"/>
      <c r="L75" s="909"/>
      <c r="M75" s="909"/>
    </row>
    <row r="76" spans="1:13" ht="15.75" customHeight="1">
      <c r="A76" s="316"/>
      <c r="B76" s="316"/>
      <c r="C76" s="316"/>
      <c r="D76" s="316"/>
      <c r="E76" s="316"/>
      <c r="J76" s="910" t="s">
        <v>313</v>
      </c>
      <c r="K76" s="910"/>
      <c r="L76" s="910"/>
      <c r="M76" s="910"/>
    </row>
    <row r="77" spans="1:13" ht="43.5" customHeight="1">
      <c r="A77" s="911" t="s">
        <v>314</v>
      </c>
      <c r="B77" s="911"/>
      <c r="C77" s="911"/>
      <c r="D77" s="911"/>
      <c r="E77" s="911"/>
      <c r="G77" s="909"/>
      <c r="H77" s="909"/>
      <c r="J77" s="909" t="s">
        <v>643</v>
      </c>
      <c r="K77" s="909"/>
      <c r="L77" s="909"/>
      <c r="M77" s="909"/>
    </row>
    <row r="78" spans="1:13" ht="15.75" customHeight="1">
      <c r="A78" s="911"/>
      <c r="B78" s="911"/>
      <c r="C78" s="911"/>
      <c r="D78" s="911"/>
      <c r="E78" s="911"/>
      <c r="J78" s="910" t="s">
        <v>313</v>
      </c>
      <c r="K78" s="910"/>
      <c r="L78" s="910"/>
      <c r="M78" s="910"/>
    </row>
  </sheetData>
  <sheetProtection/>
  <mergeCells count="66">
    <mergeCell ref="J1:M4"/>
    <mergeCell ref="A11:A12"/>
    <mergeCell ref="R30:T30"/>
    <mergeCell ref="U30:W30"/>
    <mergeCell ref="A5:M5"/>
    <mergeCell ref="A6:M6"/>
    <mergeCell ref="E7:M7"/>
    <mergeCell ref="E8:M8"/>
    <mergeCell ref="E9:M9"/>
    <mergeCell ref="E10:M10"/>
    <mergeCell ref="B23:M23"/>
    <mergeCell ref="B24:M24"/>
    <mergeCell ref="B25:M25"/>
    <mergeCell ref="A20:M20"/>
    <mergeCell ref="C48:C49"/>
    <mergeCell ref="D48:D49"/>
    <mergeCell ref="X30:Z30"/>
    <mergeCell ref="B32:D32"/>
    <mergeCell ref="B34:D34"/>
    <mergeCell ref="B35:D35"/>
    <mergeCell ref="A36:M36"/>
    <mergeCell ref="B33:D33"/>
    <mergeCell ref="A37:M37"/>
    <mergeCell ref="A30:A31"/>
    <mergeCell ref="A7:A8"/>
    <mergeCell ref="A9:A10"/>
    <mergeCell ref="B17:M17"/>
    <mergeCell ref="A13:M13"/>
    <mergeCell ref="E11:M11"/>
    <mergeCell ref="E12:M12"/>
    <mergeCell ref="B15:M15"/>
    <mergeCell ref="B16:M16"/>
    <mergeCell ref="E30:G30"/>
    <mergeCell ref="H30:J30"/>
    <mergeCell ref="K30:M30"/>
    <mergeCell ref="B30:D31"/>
    <mergeCell ref="J76:M76"/>
    <mergeCell ref="J75:M75"/>
    <mergeCell ref="A72:D72"/>
    <mergeCell ref="K48:M48"/>
    <mergeCell ref="A54:M54"/>
    <mergeCell ref="A58:M58"/>
    <mergeCell ref="A62:M62"/>
    <mergeCell ref="E48:G48"/>
    <mergeCell ref="H48:J48"/>
    <mergeCell ref="A48:A49"/>
    <mergeCell ref="J77:M77"/>
    <mergeCell ref="J78:M78"/>
    <mergeCell ref="B43:D43"/>
    <mergeCell ref="B44:D44"/>
    <mergeCell ref="A74:E75"/>
    <mergeCell ref="A77:E78"/>
    <mergeCell ref="G75:H75"/>
    <mergeCell ref="G77:H77"/>
    <mergeCell ref="A67:M67"/>
    <mergeCell ref="A68:M68"/>
    <mergeCell ref="A69:M69"/>
    <mergeCell ref="A71:M71"/>
    <mergeCell ref="A63:M63"/>
    <mergeCell ref="A38:M38"/>
    <mergeCell ref="B41:D42"/>
    <mergeCell ref="K41:M41"/>
    <mergeCell ref="A41:A42"/>
    <mergeCell ref="E41:G41"/>
    <mergeCell ref="H41:J41"/>
    <mergeCell ref="B48:B49"/>
  </mergeCells>
  <printOptions/>
  <pageMargins left="0.16" right="0.16" top="0.35" bottom="0.3" header="0.31496062992125984" footer="0.31496062992125984"/>
  <pageSetup horizontalDpi="600" verticalDpi="600" orientation="portrait" paperSize="9" scale="60" r:id="rId1"/>
</worksheet>
</file>

<file path=xl/worksheets/sheet19.xml><?xml version="1.0" encoding="utf-8"?>
<worksheet xmlns="http://schemas.openxmlformats.org/spreadsheetml/2006/main" xmlns:r="http://schemas.openxmlformats.org/officeDocument/2006/relationships">
  <dimension ref="A1:Z98"/>
  <sheetViews>
    <sheetView view="pageBreakPreview" zoomScaleSheetLayoutView="100" zoomScalePageLayoutView="0" workbookViewId="0" topLeftCell="A83">
      <selection activeCell="J81" sqref="J81:M81"/>
    </sheetView>
  </sheetViews>
  <sheetFormatPr defaultColWidth="9.00390625" defaultRowHeight="12.75"/>
  <cols>
    <col min="1" max="1" width="4.375" style="317" customWidth="1"/>
    <col min="2" max="2" width="14.625" style="317" customWidth="1"/>
    <col min="3" max="3" width="10.375" style="317" customWidth="1"/>
    <col min="4" max="4" width="14.00390625" style="317" customWidth="1"/>
    <col min="5" max="13" width="13.00390625" style="317" customWidth="1"/>
    <col min="14" max="16384" width="9.125" style="317" customWidth="1"/>
  </cols>
  <sheetData>
    <row r="1" spans="10:13" ht="15.75" customHeight="1">
      <c r="J1" s="950" t="s">
        <v>644</v>
      </c>
      <c r="K1" s="950"/>
      <c r="L1" s="950"/>
      <c r="M1" s="950"/>
    </row>
    <row r="2" spans="10:13" ht="15.75">
      <c r="J2" s="950"/>
      <c r="K2" s="950"/>
      <c r="L2" s="950"/>
      <c r="M2" s="950"/>
    </row>
    <row r="3" spans="10:13" ht="15.75">
      <c r="J3" s="950"/>
      <c r="K3" s="950"/>
      <c r="L3" s="950"/>
      <c r="M3" s="950"/>
    </row>
    <row r="4" spans="10:13" ht="15.75">
      <c r="J4" s="950"/>
      <c r="K4" s="950"/>
      <c r="L4" s="950"/>
      <c r="M4" s="950"/>
    </row>
    <row r="5" spans="1:13" ht="15.75">
      <c r="A5" s="951" t="s">
        <v>215</v>
      </c>
      <c r="B5" s="951"/>
      <c r="C5" s="951"/>
      <c r="D5" s="951"/>
      <c r="E5" s="951"/>
      <c r="F5" s="951"/>
      <c r="G5" s="951"/>
      <c r="H5" s="951"/>
      <c r="I5" s="951"/>
      <c r="J5" s="951"/>
      <c r="K5" s="951"/>
      <c r="L5" s="951"/>
      <c r="M5" s="951"/>
    </row>
    <row r="6" spans="1:13" ht="15.75">
      <c r="A6" s="951" t="s">
        <v>182</v>
      </c>
      <c r="B6" s="951"/>
      <c r="C6" s="951"/>
      <c r="D6" s="951"/>
      <c r="E6" s="951"/>
      <c r="F6" s="951"/>
      <c r="G6" s="951"/>
      <c r="H6" s="951"/>
      <c r="I6" s="951"/>
      <c r="J6" s="951"/>
      <c r="K6" s="951"/>
      <c r="L6" s="951"/>
      <c r="M6" s="951"/>
    </row>
    <row r="7" spans="1:13" ht="15.75">
      <c r="A7" s="939" t="s">
        <v>551</v>
      </c>
      <c r="B7" s="318" t="s">
        <v>552</v>
      </c>
      <c r="C7" s="319"/>
      <c r="E7" s="952" t="s">
        <v>553</v>
      </c>
      <c r="F7" s="952"/>
      <c r="G7" s="952"/>
      <c r="H7" s="952"/>
      <c r="I7" s="952"/>
      <c r="J7" s="952"/>
      <c r="K7" s="952"/>
      <c r="L7" s="952"/>
      <c r="M7" s="952"/>
    </row>
    <row r="8" spans="1:13" ht="15" customHeight="1">
      <c r="A8" s="939"/>
      <c r="B8" s="320" t="s">
        <v>646</v>
      </c>
      <c r="C8" s="319"/>
      <c r="E8" s="941" t="s">
        <v>555</v>
      </c>
      <c r="F8" s="941"/>
      <c r="G8" s="941"/>
      <c r="H8" s="941"/>
      <c r="I8" s="941"/>
      <c r="J8" s="941"/>
      <c r="K8" s="941"/>
      <c r="L8" s="941"/>
      <c r="M8" s="941"/>
    </row>
    <row r="9" spans="1:13" ht="15.75">
      <c r="A9" s="939" t="s">
        <v>556</v>
      </c>
      <c r="B9" s="318" t="s">
        <v>557</v>
      </c>
      <c r="C9" s="319"/>
      <c r="E9" s="952" t="s">
        <v>553</v>
      </c>
      <c r="F9" s="952"/>
      <c r="G9" s="952"/>
      <c r="H9" s="952"/>
      <c r="I9" s="952"/>
      <c r="J9" s="952"/>
      <c r="K9" s="952"/>
      <c r="L9" s="952"/>
      <c r="M9" s="952"/>
    </row>
    <row r="10" spans="1:13" ht="15" customHeight="1">
      <c r="A10" s="939"/>
      <c r="B10" s="320" t="s">
        <v>646</v>
      </c>
      <c r="C10" s="319"/>
      <c r="E10" s="953" t="s">
        <v>558</v>
      </c>
      <c r="F10" s="953"/>
      <c r="G10" s="953"/>
      <c r="H10" s="953"/>
      <c r="I10" s="953"/>
      <c r="J10" s="953"/>
      <c r="K10" s="953"/>
      <c r="L10" s="953"/>
      <c r="M10" s="953"/>
    </row>
    <row r="11" spans="1:13" ht="30.75" customHeight="1">
      <c r="A11" s="939" t="s">
        <v>559</v>
      </c>
      <c r="B11" s="318" t="s">
        <v>262</v>
      </c>
      <c r="C11" s="318" t="s">
        <v>356</v>
      </c>
      <c r="E11" s="940" t="s">
        <v>263</v>
      </c>
      <c r="F11" s="940"/>
      <c r="G11" s="940"/>
      <c r="H11" s="940"/>
      <c r="I11" s="940"/>
      <c r="J11" s="940"/>
      <c r="K11" s="940"/>
      <c r="L11" s="940"/>
      <c r="M11" s="940"/>
    </row>
    <row r="12" spans="1:13" ht="27" customHeight="1">
      <c r="A12" s="939"/>
      <c r="B12" s="321" t="s">
        <v>650</v>
      </c>
      <c r="C12" s="321" t="s">
        <v>563</v>
      </c>
      <c r="E12" s="941" t="s">
        <v>564</v>
      </c>
      <c r="F12" s="941"/>
      <c r="G12" s="941"/>
      <c r="H12" s="941"/>
      <c r="I12" s="941"/>
      <c r="J12" s="941"/>
      <c r="K12" s="941"/>
      <c r="L12" s="941"/>
      <c r="M12" s="941"/>
    </row>
    <row r="13" spans="1:13" ht="19.5" customHeight="1">
      <c r="A13" s="938" t="s">
        <v>651</v>
      </c>
      <c r="B13" s="938"/>
      <c r="C13" s="938"/>
      <c r="D13" s="938"/>
      <c r="E13" s="938"/>
      <c r="F13" s="938"/>
      <c r="G13" s="938"/>
      <c r="H13" s="938"/>
      <c r="I13" s="938"/>
      <c r="J13" s="938"/>
      <c r="K13" s="938"/>
      <c r="L13" s="938"/>
      <c r="M13" s="938"/>
    </row>
    <row r="14" ht="15.75">
      <c r="A14" s="322"/>
    </row>
    <row r="15" spans="1:13" ht="31.5">
      <c r="A15" s="323" t="s">
        <v>576</v>
      </c>
      <c r="B15" s="934" t="s">
        <v>652</v>
      </c>
      <c r="C15" s="934"/>
      <c r="D15" s="934"/>
      <c r="E15" s="934"/>
      <c r="F15" s="934"/>
      <c r="G15" s="934"/>
      <c r="H15" s="934"/>
      <c r="I15" s="934"/>
      <c r="J15" s="934"/>
      <c r="K15" s="934"/>
      <c r="L15" s="934"/>
      <c r="M15" s="934"/>
    </row>
    <row r="16" spans="1:13" ht="15.75">
      <c r="A16" s="323">
        <v>1</v>
      </c>
      <c r="B16" s="927" t="s">
        <v>653</v>
      </c>
      <c r="C16" s="928"/>
      <c r="D16" s="928"/>
      <c r="E16" s="928"/>
      <c r="F16" s="928"/>
      <c r="G16" s="928"/>
      <c r="H16" s="928"/>
      <c r="I16" s="928"/>
      <c r="J16" s="928"/>
      <c r="K16" s="928"/>
      <c r="L16" s="928"/>
      <c r="M16" s="929"/>
    </row>
    <row r="17" spans="1:13" ht="15.75">
      <c r="A17" s="323"/>
      <c r="B17" s="934"/>
      <c r="C17" s="934"/>
      <c r="D17" s="934"/>
      <c r="E17" s="934"/>
      <c r="F17" s="934"/>
      <c r="G17" s="934"/>
      <c r="H17" s="934"/>
      <c r="I17" s="934"/>
      <c r="J17" s="934"/>
      <c r="K17" s="934"/>
      <c r="L17" s="934"/>
      <c r="M17" s="934"/>
    </row>
    <row r="18" ht="15.75">
      <c r="A18" s="322"/>
    </row>
    <row r="19" ht="15.75">
      <c r="A19" s="324" t="s">
        <v>654</v>
      </c>
    </row>
    <row r="20" spans="1:13" ht="31.5" customHeight="1">
      <c r="A20" s="933" t="s">
        <v>264</v>
      </c>
      <c r="B20" s="933"/>
      <c r="C20" s="933"/>
      <c r="D20" s="933"/>
      <c r="E20" s="933"/>
      <c r="F20" s="933"/>
      <c r="G20" s="933"/>
      <c r="H20" s="933"/>
      <c r="I20" s="933"/>
      <c r="J20" s="933"/>
      <c r="K20" s="933"/>
      <c r="L20" s="933"/>
      <c r="M20" s="933"/>
    </row>
    <row r="21" ht="15.75">
      <c r="A21" s="324" t="s">
        <v>656</v>
      </c>
    </row>
    <row r="22" ht="15.75">
      <c r="A22" s="322"/>
    </row>
    <row r="23" spans="1:13" ht="32.25" customHeight="1">
      <c r="A23" s="323" t="s">
        <v>576</v>
      </c>
      <c r="B23" s="934" t="s">
        <v>657</v>
      </c>
      <c r="C23" s="934"/>
      <c r="D23" s="934"/>
      <c r="E23" s="934"/>
      <c r="F23" s="934"/>
      <c r="G23" s="934"/>
      <c r="H23" s="934"/>
      <c r="I23" s="934"/>
      <c r="J23" s="934"/>
      <c r="K23" s="934"/>
      <c r="L23" s="934"/>
      <c r="M23" s="934"/>
    </row>
    <row r="24" spans="1:13" ht="32.25" customHeight="1">
      <c r="A24" s="323">
        <v>1</v>
      </c>
      <c r="B24" s="927" t="s">
        <v>265</v>
      </c>
      <c r="C24" s="928"/>
      <c r="D24" s="928"/>
      <c r="E24" s="928"/>
      <c r="F24" s="928"/>
      <c r="G24" s="928"/>
      <c r="H24" s="928"/>
      <c r="I24" s="928"/>
      <c r="J24" s="928"/>
      <c r="K24" s="928"/>
      <c r="L24" s="928"/>
      <c r="M24" s="929"/>
    </row>
    <row r="25" spans="1:13" ht="15.75">
      <c r="A25" s="323"/>
      <c r="B25" s="934"/>
      <c r="C25" s="934"/>
      <c r="D25" s="934"/>
      <c r="E25" s="934"/>
      <c r="F25" s="934"/>
      <c r="G25" s="934"/>
      <c r="H25" s="934"/>
      <c r="I25" s="934"/>
      <c r="J25" s="934"/>
      <c r="K25" s="934"/>
      <c r="L25" s="934"/>
      <c r="M25" s="934"/>
    </row>
    <row r="26" ht="15.75">
      <c r="A26" s="322"/>
    </row>
    <row r="27" ht="15.75">
      <c r="A27" s="324" t="s">
        <v>658</v>
      </c>
    </row>
    <row r="28" ht="15.75">
      <c r="B28" s="319" t="s">
        <v>659</v>
      </c>
    </row>
    <row r="29" ht="15.75">
      <c r="A29" s="322"/>
    </row>
    <row r="30" spans="1:26" ht="30" customHeight="1">
      <c r="A30" s="934" t="s">
        <v>576</v>
      </c>
      <c r="B30" s="934" t="s">
        <v>660</v>
      </c>
      <c r="C30" s="934"/>
      <c r="D30" s="934"/>
      <c r="E30" s="934" t="s">
        <v>568</v>
      </c>
      <c r="F30" s="934"/>
      <c r="G30" s="934"/>
      <c r="H30" s="934" t="s">
        <v>661</v>
      </c>
      <c r="I30" s="934"/>
      <c r="J30" s="934"/>
      <c r="K30" s="934" t="s">
        <v>570</v>
      </c>
      <c r="L30" s="934"/>
      <c r="M30" s="934"/>
      <c r="R30" s="942"/>
      <c r="S30" s="942"/>
      <c r="T30" s="942"/>
      <c r="U30" s="942"/>
      <c r="V30" s="942"/>
      <c r="W30" s="942"/>
      <c r="X30" s="942"/>
      <c r="Y30" s="942"/>
      <c r="Z30" s="942"/>
    </row>
    <row r="31" spans="1:26" ht="33" customHeight="1">
      <c r="A31" s="934"/>
      <c r="B31" s="934"/>
      <c r="C31" s="934"/>
      <c r="D31" s="934"/>
      <c r="E31" s="323" t="s">
        <v>571</v>
      </c>
      <c r="F31" s="323" t="s">
        <v>572</v>
      </c>
      <c r="G31" s="323" t="s">
        <v>573</v>
      </c>
      <c r="H31" s="323" t="s">
        <v>571</v>
      </c>
      <c r="I31" s="323" t="s">
        <v>572</v>
      </c>
      <c r="J31" s="323" t="s">
        <v>573</v>
      </c>
      <c r="K31" s="323" t="s">
        <v>571</v>
      </c>
      <c r="L31" s="323" t="s">
        <v>572</v>
      </c>
      <c r="M31" s="323" t="s">
        <v>573</v>
      </c>
      <c r="R31" s="325"/>
      <c r="S31" s="325"/>
      <c r="T31" s="325"/>
      <c r="U31" s="325"/>
      <c r="V31" s="325"/>
      <c r="W31" s="325"/>
      <c r="X31" s="325"/>
      <c r="Y31" s="325"/>
      <c r="Z31" s="325"/>
    </row>
    <row r="32" spans="1:26" ht="15.75">
      <c r="A32" s="323">
        <v>1</v>
      </c>
      <c r="B32" s="934">
        <v>2</v>
      </c>
      <c r="C32" s="934"/>
      <c r="D32" s="934"/>
      <c r="E32" s="323">
        <v>3</v>
      </c>
      <c r="F32" s="323">
        <v>4</v>
      </c>
      <c r="G32" s="323">
        <v>5</v>
      </c>
      <c r="H32" s="323">
        <v>6</v>
      </c>
      <c r="I32" s="323">
        <v>7</v>
      </c>
      <c r="J32" s="323">
        <v>8</v>
      </c>
      <c r="K32" s="323">
        <v>9</v>
      </c>
      <c r="L32" s="323">
        <v>10</v>
      </c>
      <c r="M32" s="323">
        <v>11</v>
      </c>
      <c r="R32" s="325"/>
      <c r="S32" s="325"/>
      <c r="T32" s="325"/>
      <c r="U32" s="325"/>
      <c r="V32" s="325"/>
      <c r="W32" s="325"/>
      <c r="X32" s="325"/>
      <c r="Y32" s="325"/>
      <c r="Z32" s="325"/>
    </row>
    <row r="33" spans="1:26" ht="65.25" customHeight="1">
      <c r="A33" s="323">
        <v>1</v>
      </c>
      <c r="B33" s="944" t="s">
        <v>265</v>
      </c>
      <c r="C33" s="945"/>
      <c r="D33" s="946"/>
      <c r="E33" s="323">
        <v>4743691</v>
      </c>
      <c r="F33" s="323"/>
      <c r="G33" s="323">
        <f>E33+F33</f>
        <v>4743691</v>
      </c>
      <c r="H33" s="323">
        <v>4319701.15</v>
      </c>
      <c r="I33" s="323"/>
      <c r="J33" s="323">
        <f>H33+I33</f>
        <v>4319701.15</v>
      </c>
      <c r="K33" s="323">
        <f>H33-E33</f>
        <v>-423989.8499999996</v>
      </c>
      <c r="L33" s="323"/>
      <c r="M33" s="323">
        <f>J33-G33</f>
        <v>-423989.8499999996</v>
      </c>
      <c r="R33" s="325"/>
      <c r="S33" s="325"/>
      <c r="T33" s="325"/>
      <c r="U33" s="325"/>
      <c r="V33" s="325"/>
      <c r="W33" s="325"/>
      <c r="X33" s="325"/>
      <c r="Y33" s="325"/>
      <c r="Z33" s="325"/>
    </row>
    <row r="34" spans="1:26" ht="15.75">
      <c r="A34" s="323"/>
      <c r="B34" s="934" t="s">
        <v>592</v>
      </c>
      <c r="C34" s="934"/>
      <c r="D34" s="934"/>
      <c r="E34" s="323">
        <f>E33</f>
        <v>4743691</v>
      </c>
      <c r="F34" s="323">
        <f aca="true" t="shared" si="0" ref="F34:M34">F33</f>
        <v>0</v>
      </c>
      <c r="G34" s="323">
        <f t="shared" si="0"/>
        <v>4743691</v>
      </c>
      <c r="H34" s="323">
        <f t="shared" si="0"/>
        <v>4319701.15</v>
      </c>
      <c r="I34" s="323">
        <f t="shared" si="0"/>
        <v>0</v>
      </c>
      <c r="J34" s="323">
        <f t="shared" si="0"/>
        <v>4319701.15</v>
      </c>
      <c r="K34" s="323">
        <f t="shared" si="0"/>
        <v>-423989.8499999996</v>
      </c>
      <c r="L34" s="323">
        <f t="shared" si="0"/>
        <v>0</v>
      </c>
      <c r="M34" s="323">
        <f t="shared" si="0"/>
        <v>-423989.8499999996</v>
      </c>
      <c r="R34" s="325"/>
      <c r="S34" s="325"/>
      <c r="T34" s="325"/>
      <c r="U34" s="325"/>
      <c r="V34" s="325"/>
      <c r="W34" s="325"/>
      <c r="X34" s="325"/>
      <c r="Y34" s="325"/>
      <c r="Z34" s="325"/>
    </row>
    <row r="35" spans="1:26" ht="15.75">
      <c r="A35" s="323"/>
      <c r="B35" s="934"/>
      <c r="C35" s="934"/>
      <c r="D35" s="934"/>
      <c r="E35" s="323"/>
      <c r="F35" s="323"/>
      <c r="G35" s="323"/>
      <c r="H35" s="323"/>
      <c r="I35" s="323"/>
      <c r="J35" s="323"/>
      <c r="K35" s="323"/>
      <c r="L35" s="323"/>
      <c r="M35" s="323"/>
      <c r="R35" s="325"/>
      <c r="S35" s="325"/>
      <c r="T35" s="325"/>
      <c r="U35" s="325"/>
      <c r="V35" s="325"/>
      <c r="W35" s="325"/>
      <c r="X35" s="325"/>
      <c r="Y35" s="325"/>
      <c r="Z35" s="325"/>
    </row>
    <row r="36" spans="1:13" ht="32.25" customHeight="1">
      <c r="A36" s="943" t="s">
        <v>342</v>
      </c>
      <c r="B36" s="943"/>
      <c r="C36" s="943"/>
      <c r="D36" s="943"/>
      <c r="E36" s="943"/>
      <c r="F36" s="943"/>
      <c r="G36" s="943"/>
      <c r="H36" s="943"/>
      <c r="I36" s="943"/>
      <c r="J36" s="943"/>
      <c r="K36" s="943"/>
      <c r="L36" s="943"/>
      <c r="M36" s="943"/>
    </row>
    <row r="37" spans="1:13" ht="15.75">
      <c r="A37" s="947" t="s">
        <v>390</v>
      </c>
      <c r="B37" s="948"/>
      <c r="C37" s="948"/>
      <c r="D37" s="948"/>
      <c r="E37" s="948"/>
      <c r="F37" s="948"/>
      <c r="G37" s="948"/>
      <c r="H37" s="948"/>
      <c r="I37" s="948"/>
      <c r="J37" s="948"/>
      <c r="K37" s="948"/>
      <c r="L37" s="948"/>
      <c r="M37" s="949"/>
    </row>
    <row r="38" spans="1:13" ht="33" customHeight="1">
      <c r="A38" s="933" t="s">
        <v>668</v>
      </c>
      <c r="B38" s="933"/>
      <c r="C38" s="933"/>
      <c r="D38" s="933"/>
      <c r="E38" s="933"/>
      <c r="F38" s="933"/>
      <c r="G38" s="933"/>
      <c r="H38" s="933"/>
      <c r="I38" s="933"/>
      <c r="J38" s="933"/>
      <c r="K38" s="933"/>
      <c r="L38" s="933"/>
      <c r="M38" s="933"/>
    </row>
    <row r="39" ht="15.75">
      <c r="B39" s="319" t="s">
        <v>659</v>
      </c>
    </row>
    <row r="40" ht="15.75">
      <c r="A40" s="322"/>
    </row>
    <row r="41" spans="1:13" ht="31.5" customHeight="1">
      <c r="A41" s="934" t="s">
        <v>669</v>
      </c>
      <c r="B41" s="934" t="s">
        <v>670</v>
      </c>
      <c r="C41" s="934"/>
      <c r="D41" s="934"/>
      <c r="E41" s="934" t="s">
        <v>568</v>
      </c>
      <c r="F41" s="934"/>
      <c r="G41" s="934"/>
      <c r="H41" s="934" t="s">
        <v>661</v>
      </c>
      <c r="I41" s="934"/>
      <c r="J41" s="934"/>
      <c r="K41" s="934" t="s">
        <v>570</v>
      </c>
      <c r="L41" s="934"/>
      <c r="M41" s="934"/>
    </row>
    <row r="42" spans="1:13" ht="33.75" customHeight="1">
      <c r="A42" s="934"/>
      <c r="B42" s="934"/>
      <c r="C42" s="934"/>
      <c r="D42" s="934"/>
      <c r="E42" s="323" t="s">
        <v>571</v>
      </c>
      <c r="F42" s="323" t="s">
        <v>572</v>
      </c>
      <c r="G42" s="323" t="s">
        <v>573</v>
      </c>
      <c r="H42" s="323" t="s">
        <v>571</v>
      </c>
      <c r="I42" s="323" t="s">
        <v>572</v>
      </c>
      <c r="J42" s="323" t="s">
        <v>573</v>
      </c>
      <c r="K42" s="323" t="s">
        <v>571</v>
      </c>
      <c r="L42" s="323" t="s">
        <v>572</v>
      </c>
      <c r="M42" s="323" t="s">
        <v>573</v>
      </c>
    </row>
    <row r="43" spans="1:13" ht="15.75">
      <c r="A43" s="323">
        <v>1</v>
      </c>
      <c r="B43" s="934">
        <v>2</v>
      </c>
      <c r="C43" s="934"/>
      <c r="D43" s="934"/>
      <c r="E43" s="323">
        <v>3</v>
      </c>
      <c r="F43" s="323">
        <v>4</v>
      </c>
      <c r="G43" s="323">
        <v>5</v>
      </c>
      <c r="H43" s="323">
        <v>6</v>
      </c>
      <c r="I43" s="323">
        <v>7</v>
      </c>
      <c r="J43" s="323">
        <v>8</v>
      </c>
      <c r="K43" s="323">
        <v>9</v>
      </c>
      <c r="L43" s="323">
        <v>10</v>
      </c>
      <c r="M43" s="323">
        <v>11</v>
      </c>
    </row>
    <row r="44" spans="1:13" ht="15.75">
      <c r="A44" s="323"/>
      <c r="B44" s="934"/>
      <c r="C44" s="934"/>
      <c r="D44" s="934"/>
      <c r="E44" s="323"/>
      <c r="F44" s="323"/>
      <c r="G44" s="323"/>
      <c r="H44" s="323"/>
      <c r="I44" s="323"/>
      <c r="J44" s="323"/>
      <c r="K44" s="323"/>
      <c r="L44" s="323"/>
      <c r="M44" s="323"/>
    </row>
    <row r="45" ht="15.75">
      <c r="A45" s="322"/>
    </row>
    <row r="46" ht="15.75">
      <c r="A46" s="324" t="s">
        <v>672</v>
      </c>
    </row>
    <row r="47" ht="15.75">
      <c r="A47" s="322"/>
    </row>
    <row r="48" spans="1:13" ht="29.25" customHeight="1">
      <c r="A48" s="934" t="s">
        <v>669</v>
      </c>
      <c r="B48" s="934" t="s">
        <v>602</v>
      </c>
      <c r="C48" s="934" t="s">
        <v>603</v>
      </c>
      <c r="D48" s="934" t="s">
        <v>604</v>
      </c>
      <c r="E48" s="934" t="s">
        <v>568</v>
      </c>
      <c r="F48" s="934"/>
      <c r="G48" s="934"/>
      <c r="H48" s="934" t="s">
        <v>673</v>
      </c>
      <c r="I48" s="934"/>
      <c r="J48" s="934"/>
      <c r="K48" s="934" t="s">
        <v>570</v>
      </c>
      <c r="L48" s="934"/>
      <c r="M48" s="934"/>
    </row>
    <row r="49" spans="1:13" ht="30.75" customHeight="1">
      <c r="A49" s="934"/>
      <c r="B49" s="934"/>
      <c r="C49" s="934"/>
      <c r="D49" s="934"/>
      <c r="E49" s="323" t="s">
        <v>571</v>
      </c>
      <c r="F49" s="323" t="s">
        <v>572</v>
      </c>
      <c r="G49" s="323" t="s">
        <v>573</v>
      </c>
      <c r="H49" s="323" t="s">
        <v>571</v>
      </c>
      <c r="I49" s="323" t="s">
        <v>572</v>
      </c>
      <c r="J49" s="323" t="s">
        <v>573</v>
      </c>
      <c r="K49" s="323" t="s">
        <v>571</v>
      </c>
      <c r="L49" s="323" t="s">
        <v>572</v>
      </c>
      <c r="M49" s="323" t="s">
        <v>573</v>
      </c>
    </row>
    <row r="50" spans="1:13" ht="15.75">
      <c r="A50" s="323">
        <v>1</v>
      </c>
      <c r="B50" s="323">
        <v>2</v>
      </c>
      <c r="C50" s="323">
        <v>3</v>
      </c>
      <c r="D50" s="323">
        <v>4</v>
      </c>
      <c r="E50" s="323">
        <v>5</v>
      </c>
      <c r="F50" s="323">
        <v>6</v>
      </c>
      <c r="G50" s="323">
        <v>7</v>
      </c>
      <c r="H50" s="323">
        <v>8</v>
      </c>
      <c r="I50" s="323">
        <v>9</v>
      </c>
      <c r="J50" s="323">
        <v>10</v>
      </c>
      <c r="K50" s="323">
        <v>11</v>
      </c>
      <c r="L50" s="323">
        <v>12</v>
      </c>
      <c r="M50" s="323">
        <v>13</v>
      </c>
    </row>
    <row r="51" spans="1:13" ht="15.75">
      <c r="A51" s="323">
        <v>1</v>
      </c>
      <c r="B51" s="323" t="s">
        <v>607</v>
      </c>
      <c r="C51" s="323"/>
      <c r="D51" s="323"/>
      <c r="E51" s="323"/>
      <c r="F51" s="323"/>
      <c r="G51" s="323"/>
      <c r="H51" s="323"/>
      <c r="I51" s="323"/>
      <c r="J51" s="323"/>
      <c r="K51" s="323"/>
      <c r="L51" s="323"/>
      <c r="M51" s="323"/>
    </row>
    <row r="52" spans="1:13" ht="15.75">
      <c r="A52" s="323"/>
      <c r="B52" s="323"/>
      <c r="C52" s="323"/>
      <c r="D52" s="323"/>
      <c r="E52" s="323"/>
      <c r="F52" s="323"/>
      <c r="G52" s="323"/>
      <c r="H52" s="323"/>
      <c r="I52" s="323"/>
      <c r="J52" s="323"/>
      <c r="K52" s="323"/>
      <c r="L52" s="323"/>
      <c r="M52" s="323"/>
    </row>
    <row r="53" spans="1:13" ht="15.75">
      <c r="A53" s="323"/>
      <c r="B53" s="323"/>
      <c r="C53" s="323"/>
      <c r="D53" s="323"/>
      <c r="E53" s="323"/>
      <c r="F53" s="323"/>
      <c r="G53" s="323"/>
      <c r="H53" s="323"/>
      <c r="I53" s="323"/>
      <c r="J53" s="323"/>
      <c r="K53" s="323"/>
      <c r="L53" s="323"/>
      <c r="M53" s="323"/>
    </row>
    <row r="54" spans="1:13" ht="15.75">
      <c r="A54" s="934" t="s">
        <v>305</v>
      </c>
      <c r="B54" s="934"/>
      <c r="C54" s="934"/>
      <c r="D54" s="934"/>
      <c r="E54" s="934"/>
      <c r="F54" s="934"/>
      <c r="G54" s="934"/>
      <c r="H54" s="934"/>
      <c r="I54" s="934"/>
      <c r="J54" s="934"/>
      <c r="K54" s="934"/>
      <c r="L54" s="934"/>
      <c r="M54" s="934"/>
    </row>
    <row r="55" spans="1:13" ht="15.75">
      <c r="A55" s="323">
        <v>2</v>
      </c>
      <c r="B55" s="323" t="s">
        <v>612</v>
      </c>
      <c r="C55" s="323"/>
      <c r="D55" s="323"/>
      <c r="E55" s="323"/>
      <c r="F55" s="323"/>
      <c r="G55" s="323"/>
      <c r="H55" s="323"/>
      <c r="I55" s="323"/>
      <c r="J55" s="323"/>
      <c r="K55" s="323"/>
      <c r="L55" s="323"/>
      <c r="M55" s="323"/>
    </row>
    <row r="56" spans="1:13" ht="89.25">
      <c r="A56" s="323"/>
      <c r="B56" s="326" t="s">
        <v>266</v>
      </c>
      <c r="C56" s="327" t="s">
        <v>675</v>
      </c>
      <c r="D56" s="328" t="s">
        <v>267</v>
      </c>
      <c r="E56" s="329">
        <v>9</v>
      </c>
      <c r="F56" s="329"/>
      <c r="G56" s="329">
        <f aca="true" t="shared" si="1" ref="G56:G67">E56+F56</f>
        <v>9</v>
      </c>
      <c r="H56" s="329">
        <v>8</v>
      </c>
      <c r="I56" s="329"/>
      <c r="J56" s="329">
        <f aca="true" t="shared" si="2" ref="J56:J67">H56+I56</f>
        <v>8</v>
      </c>
      <c r="K56" s="329">
        <f aca="true" t="shared" si="3" ref="K56:K67">H56-E56</f>
        <v>-1</v>
      </c>
      <c r="L56" s="329"/>
      <c r="M56" s="329">
        <f aca="true" t="shared" si="4" ref="M56:M67">J56-G56</f>
        <v>-1</v>
      </c>
    </row>
    <row r="57" spans="1:13" ht="89.25">
      <c r="A57" s="323"/>
      <c r="B57" s="326" t="s">
        <v>268</v>
      </c>
      <c r="C57" s="327" t="s">
        <v>675</v>
      </c>
      <c r="D57" s="328" t="s">
        <v>267</v>
      </c>
      <c r="E57" s="329">
        <v>45</v>
      </c>
      <c r="F57" s="329"/>
      <c r="G57" s="329">
        <f t="shared" si="1"/>
        <v>45</v>
      </c>
      <c r="H57" s="329">
        <v>41</v>
      </c>
      <c r="I57" s="329"/>
      <c r="J57" s="329">
        <f t="shared" si="2"/>
        <v>41</v>
      </c>
      <c r="K57" s="329">
        <f t="shared" si="3"/>
        <v>-4</v>
      </c>
      <c r="L57" s="329"/>
      <c r="M57" s="329">
        <f t="shared" si="4"/>
        <v>-4</v>
      </c>
    </row>
    <row r="58" spans="1:13" ht="89.25">
      <c r="A58" s="323"/>
      <c r="B58" s="326" t="s">
        <v>269</v>
      </c>
      <c r="C58" s="327" t="s">
        <v>675</v>
      </c>
      <c r="D58" s="328" t="s">
        <v>267</v>
      </c>
      <c r="E58" s="329">
        <v>104</v>
      </c>
      <c r="F58" s="329"/>
      <c r="G58" s="329">
        <f t="shared" si="1"/>
        <v>104</v>
      </c>
      <c r="H58" s="329">
        <v>95</v>
      </c>
      <c r="I58" s="329"/>
      <c r="J58" s="329">
        <f t="shared" si="2"/>
        <v>95</v>
      </c>
      <c r="K58" s="329">
        <f t="shared" si="3"/>
        <v>-9</v>
      </c>
      <c r="L58" s="329"/>
      <c r="M58" s="329">
        <f t="shared" si="4"/>
        <v>-9</v>
      </c>
    </row>
    <row r="59" spans="1:13" ht="89.25">
      <c r="A59" s="323"/>
      <c r="B59" s="326" t="s">
        <v>270</v>
      </c>
      <c r="C59" s="327" t="s">
        <v>675</v>
      </c>
      <c r="D59" s="328" t="s">
        <v>267</v>
      </c>
      <c r="E59" s="329">
        <v>0</v>
      </c>
      <c r="F59" s="329"/>
      <c r="G59" s="329">
        <f t="shared" si="1"/>
        <v>0</v>
      </c>
      <c r="H59" s="329">
        <v>0</v>
      </c>
      <c r="I59" s="329"/>
      <c r="J59" s="329">
        <f t="shared" si="2"/>
        <v>0</v>
      </c>
      <c r="K59" s="329">
        <f t="shared" si="3"/>
        <v>0</v>
      </c>
      <c r="L59" s="329"/>
      <c r="M59" s="329">
        <f t="shared" si="4"/>
        <v>0</v>
      </c>
    </row>
    <row r="60" spans="1:13" ht="89.25">
      <c r="A60" s="323"/>
      <c r="B60" s="326" t="s">
        <v>271</v>
      </c>
      <c r="C60" s="327" t="s">
        <v>675</v>
      </c>
      <c r="D60" s="328" t="s">
        <v>267</v>
      </c>
      <c r="E60" s="329">
        <v>34</v>
      </c>
      <c r="F60" s="329"/>
      <c r="G60" s="329">
        <f t="shared" si="1"/>
        <v>34</v>
      </c>
      <c r="H60" s="329">
        <v>31</v>
      </c>
      <c r="I60" s="329"/>
      <c r="J60" s="329">
        <f t="shared" si="2"/>
        <v>31</v>
      </c>
      <c r="K60" s="329">
        <f t="shared" si="3"/>
        <v>-3</v>
      </c>
      <c r="L60" s="329"/>
      <c r="M60" s="329">
        <f t="shared" si="4"/>
        <v>-3</v>
      </c>
    </row>
    <row r="61" spans="1:13" ht="89.25">
      <c r="A61" s="323"/>
      <c r="B61" s="326" t="s">
        <v>272</v>
      </c>
      <c r="C61" s="327" t="s">
        <v>675</v>
      </c>
      <c r="D61" s="328" t="s">
        <v>267</v>
      </c>
      <c r="E61" s="329">
        <v>8</v>
      </c>
      <c r="F61" s="329"/>
      <c r="G61" s="329">
        <f t="shared" si="1"/>
        <v>8</v>
      </c>
      <c r="H61" s="329">
        <v>7</v>
      </c>
      <c r="I61" s="329"/>
      <c r="J61" s="329">
        <f t="shared" si="2"/>
        <v>7</v>
      </c>
      <c r="K61" s="329">
        <f t="shared" si="3"/>
        <v>-1</v>
      </c>
      <c r="L61" s="329"/>
      <c r="M61" s="329">
        <f t="shared" si="4"/>
        <v>-1</v>
      </c>
    </row>
    <row r="62" spans="1:13" ht="89.25">
      <c r="A62" s="323"/>
      <c r="B62" s="326" t="s">
        <v>273</v>
      </c>
      <c r="C62" s="327" t="s">
        <v>675</v>
      </c>
      <c r="D62" s="328" t="s">
        <v>267</v>
      </c>
      <c r="E62" s="329">
        <v>2</v>
      </c>
      <c r="F62" s="329"/>
      <c r="G62" s="329">
        <f t="shared" si="1"/>
        <v>2</v>
      </c>
      <c r="H62" s="329">
        <v>2</v>
      </c>
      <c r="I62" s="329"/>
      <c r="J62" s="329">
        <f t="shared" si="2"/>
        <v>2</v>
      </c>
      <c r="K62" s="329">
        <f t="shared" si="3"/>
        <v>0</v>
      </c>
      <c r="L62" s="329"/>
      <c r="M62" s="329">
        <f t="shared" si="4"/>
        <v>0</v>
      </c>
    </row>
    <row r="63" spans="1:13" ht="89.25">
      <c r="A63" s="323"/>
      <c r="B63" s="330" t="s">
        <v>274</v>
      </c>
      <c r="C63" s="327" t="s">
        <v>675</v>
      </c>
      <c r="D63" s="328" t="s">
        <v>267</v>
      </c>
      <c r="E63" s="329">
        <v>0</v>
      </c>
      <c r="F63" s="329"/>
      <c r="G63" s="329">
        <f t="shared" si="1"/>
        <v>0</v>
      </c>
      <c r="H63" s="329">
        <v>0</v>
      </c>
      <c r="I63" s="329"/>
      <c r="J63" s="329">
        <f t="shared" si="2"/>
        <v>0</v>
      </c>
      <c r="K63" s="329">
        <f t="shared" si="3"/>
        <v>0</v>
      </c>
      <c r="L63" s="329"/>
      <c r="M63" s="329">
        <f t="shared" si="4"/>
        <v>0</v>
      </c>
    </row>
    <row r="64" spans="1:13" ht="102">
      <c r="A64" s="323"/>
      <c r="B64" s="330" t="s">
        <v>275</v>
      </c>
      <c r="C64" s="327" t="s">
        <v>675</v>
      </c>
      <c r="D64" s="328" t="s">
        <v>267</v>
      </c>
      <c r="E64" s="329">
        <v>55</v>
      </c>
      <c r="F64" s="329"/>
      <c r="G64" s="329">
        <f t="shared" si="1"/>
        <v>55</v>
      </c>
      <c r="H64" s="329">
        <v>50</v>
      </c>
      <c r="I64" s="329"/>
      <c r="J64" s="329">
        <f t="shared" si="2"/>
        <v>50</v>
      </c>
      <c r="K64" s="329">
        <f t="shared" si="3"/>
        <v>-5</v>
      </c>
      <c r="L64" s="329"/>
      <c r="M64" s="329">
        <f t="shared" si="4"/>
        <v>-5</v>
      </c>
    </row>
    <row r="65" spans="1:13" ht="204">
      <c r="A65" s="323"/>
      <c r="B65" s="330" t="s">
        <v>276</v>
      </c>
      <c r="C65" s="327" t="s">
        <v>675</v>
      </c>
      <c r="D65" s="328" t="s">
        <v>267</v>
      </c>
      <c r="E65" s="329">
        <v>0</v>
      </c>
      <c r="F65" s="329"/>
      <c r="G65" s="329">
        <f t="shared" si="1"/>
        <v>0</v>
      </c>
      <c r="H65" s="329">
        <v>0</v>
      </c>
      <c r="I65" s="329"/>
      <c r="J65" s="329">
        <f t="shared" si="2"/>
        <v>0</v>
      </c>
      <c r="K65" s="329">
        <f t="shared" si="3"/>
        <v>0</v>
      </c>
      <c r="L65" s="329"/>
      <c r="M65" s="329">
        <f t="shared" si="4"/>
        <v>0</v>
      </c>
    </row>
    <row r="66" spans="1:13" ht="114.75">
      <c r="A66" s="323"/>
      <c r="B66" s="330" t="s">
        <v>277</v>
      </c>
      <c r="C66" s="327" t="s">
        <v>675</v>
      </c>
      <c r="D66" s="328" t="s">
        <v>267</v>
      </c>
      <c r="E66" s="329">
        <v>0</v>
      </c>
      <c r="F66" s="329"/>
      <c r="G66" s="329">
        <f t="shared" si="1"/>
        <v>0</v>
      </c>
      <c r="H66" s="329">
        <v>0</v>
      </c>
      <c r="I66" s="329"/>
      <c r="J66" s="329">
        <f t="shared" si="2"/>
        <v>0</v>
      </c>
      <c r="K66" s="329">
        <f t="shared" si="3"/>
        <v>0</v>
      </c>
      <c r="L66" s="329"/>
      <c r="M66" s="329">
        <f t="shared" si="4"/>
        <v>0</v>
      </c>
    </row>
    <row r="67" spans="1:13" ht="114.75">
      <c r="A67" s="323"/>
      <c r="B67" s="330" t="s">
        <v>278</v>
      </c>
      <c r="C67" s="327" t="s">
        <v>675</v>
      </c>
      <c r="D67" s="328" t="s">
        <v>267</v>
      </c>
      <c r="E67" s="329">
        <v>0</v>
      </c>
      <c r="F67" s="329"/>
      <c r="G67" s="329">
        <f t="shared" si="1"/>
        <v>0</v>
      </c>
      <c r="H67" s="329">
        <v>0</v>
      </c>
      <c r="I67" s="329"/>
      <c r="J67" s="329">
        <f t="shared" si="2"/>
        <v>0</v>
      </c>
      <c r="K67" s="329">
        <f t="shared" si="3"/>
        <v>0</v>
      </c>
      <c r="L67" s="329"/>
      <c r="M67" s="329">
        <f t="shared" si="4"/>
        <v>0</v>
      </c>
    </row>
    <row r="68" spans="1:13" ht="15.75">
      <c r="A68" s="934" t="s">
        <v>305</v>
      </c>
      <c r="B68" s="934"/>
      <c r="C68" s="934"/>
      <c r="D68" s="934"/>
      <c r="E68" s="934"/>
      <c r="F68" s="934"/>
      <c r="G68" s="934"/>
      <c r="H68" s="934"/>
      <c r="I68" s="934"/>
      <c r="J68" s="934"/>
      <c r="K68" s="934"/>
      <c r="L68" s="934"/>
      <c r="M68" s="934"/>
    </row>
    <row r="69" spans="1:13" ht="34.5" customHeight="1">
      <c r="A69" s="927" t="s">
        <v>222</v>
      </c>
      <c r="B69" s="928"/>
      <c r="C69" s="928"/>
      <c r="D69" s="928"/>
      <c r="E69" s="928"/>
      <c r="F69" s="928"/>
      <c r="G69" s="928"/>
      <c r="H69" s="928"/>
      <c r="I69" s="928"/>
      <c r="J69" s="928"/>
      <c r="K69" s="928"/>
      <c r="L69" s="928"/>
      <c r="M69" s="929"/>
    </row>
    <row r="70" spans="1:13" ht="15.75">
      <c r="A70" s="323">
        <v>3</v>
      </c>
      <c r="B70" s="323" t="s">
        <v>617</v>
      </c>
      <c r="C70" s="323"/>
      <c r="D70" s="323"/>
      <c r="E70" s="323"/>
      <c r="F70" s="323"/>
      <c r="G70" s="323"/>
      <c r="H70" s="323"/>
      <c r="I70" s="323"/>
      <c r="J70" s="323"/>
      <c r="K70" s="323"/>
      <c r="L70" s="323"/>
      <c r="M70" s="323"/>
    </row>
    <row r="71" spans="1:13" ht="76.5">
      <c r="A71" s="323"/>
      <c r="B71" s="330" t="s">
        <v>279</v>
      </c>
      <c r="C71" s="327" t="s">
        <v>398</v>
      </c>
      <c r="D71" s="331" t="s">
        <v>280</v>
      </c>
      <c r="E71" s="329">
        <v>1537</v>
      </c>
      <c r="F71" s="329"/>
      <c r="G71" s="329">
        <f>E71+F71</f>
        <v>1537</v>
      </c>
      <c r="H71" s="329">
        <v>1537</v>
      </c>
      <c r="I71" s="329"/>
      <c r="J71" s="329">
        <f>H71+I71</f>
        <v>1537</v>
      </c>
      <c r="K71" s="329">
        <f>H71-E71</f>
        <v>0</v>
      </c>
      <c r="L71" s="329"/>
      <c r="M71" s="329">
        <f>J71-G71</f>
        <v>0</v>
      </c>
    </row>
    <row r="72" spans="1:13" ht="76.5">
      <c r="A72" s="323"/>
      <c r="B72" s="330" t="s">
        <v>281</v>
      </c>
      <c r="C72" s="327" t="s">
        <v>398</v>
      </c>
      <c r="D72" s="331" t="s">
        <v>280</v>
      </c>
      <c r="E72" s="329">
        <v>1537</v>
      </c>
      <c r="F72" s="329"/>
      <c r="G72" s="329">
        <f>E72+F72</f>
        <v>1537</v>
      </c>
      <c r="H72" s="329">
        <v>1537</v>
      </c>
      <c r="I72" s="329"/>
      <c r="J72" s="329">
        <f>H72+I72</f>
        <v>1537</v>
      </c>
      <c r="K72" s="329">
        <f>H72-E72</f>
        <v>0</v>
      </c>
      <c r="L72" s="329"/>
      <c r="M72" s="329">
        <f>J72-G72</f>
        <v>0</v>
      </c>
    </row>
    <row r="73" spans="1:13" ht="76.5">
      <c r="A73" s="323"/>
      <c r="B73" s="330" t="s">
        <v>282</v>
      </c>
      <c r="C73" s="327" t="s">
        <v>398</v>
      </c>
      <c r="D73" s="331" t="s">
        <v>280</v>
      </c>
      <c r="E73" s="329">
        <v>1537</v>
      </c>
      <c r="F73" s="329"/>
      <c r="G73" s="329">
        <f aca="true" t="shared" si="5" ref="G73:G81">E73+F73</f>
        <v>1537</v>
      </c>
      <c r="H73" s="329">
        <v>1537</v>
      </c>
      <c r="I73" s="329"/>
      <c r="J73" s="329">
        <f aca="true" t="shared" si="6" ref="J73:J81">H73+I73</f>
        <v>1537</v>
      </c>
      <c r="K73" s="329">
        <f aca="true" t="shared" si="7" ref="K73:K81">H73-E73</f>
        <v>0</v>
      </c>
      <c r="L73" s="329"/>
      <c r="M73" s="329">
        <f aca="true" t="shared" si="8" ref="M73:M81">J73-G73</f>
        <v>0</v>
      </c>
    </row>
    <row r="74" spans="1:13" ht="89.25">
      <c r="A74" s="323"/>
      <c r="B74" s="330" t="s">
        <v>283</v>
      </c>
      <c r="C74" s="327" t="s">
        <v>398</v>
      </c>
      <c r="D74" s="331" t="s">
        <v>280</v>
      </c>
      <c r="E74" s="329">
        <v>1537</v>
      </c>
      <c r="F74" s="329"/>
      <c r="G74" s="329">
        <f t="shared" si="5"/>
        <v>1537</v>
      </c>
      <c r="H74" s="329">
        <v>1537</v>
      </c>
      <c r="I74" s="329"/>
      <c r="J74" s="329">
        <f t="shared" si="6"/>
        <v>1537</v>
      </c>
      <c r="K74" s="329">
        <f t="shared" si="7"/>
        <v>0</v>
      </c>
      <c r="L74" s="329"/>
      <c r="M74" s="329">
        <f t="shared" si="8"/>
        <v>0</v>
      </c>
    </row>
    <row r="75" spans="1:13" ht="76.5">
      <c r="A75" s="323"/>
      <c r="B75" s="330" t="s">
        <v>284</v>
      </c>
      <c r="C75" s="327" t="s">
        <v>398</v>
      </c>
      <c r="D75" s="331" t="s">
        <v>280</v>
      </c>
      <c r="E75" s="329">
        <v>1537</v>
      </c>
      <c r="F75" s="329"/>
      <c r="G75" s="329">
        <f t="shared" si="5"/>
        <v>1537</v>
      </c>
      <c r="H75" s="329">
        <v>1537</v>
      </c>
      <c r="I75" s="329"/>
      <c r="J75" s="329">
        <f t="shared" si="6"/>
        <v>1537</v>
      </c>
      <c r="K75" s="329">
        <f t="shared" si="7"/>
        <v>0</v>
      </c>
      <c r="L75" s="329"/>
      <c r="M75" s="329">
        <f t="shared" si="8"/>
        <v>0</v>
      </c>
    </row>
    <row r="76" spans="1:13" ht="76.5">
      <c r="A76" s="323"/>
      <c r="B76" s="330" t="s">
        <v>285</v>
      </c>
      <c r="C76" s="327" t="s">
        <v>398</v>
      </c>
      <c r="D76" s="331" t="s">
        <v>280</v>
      </c>
      <c r="E76" s="329">
        <v>1537</v>
      </c>
      <c r="F76" s="329"/>
      <c r="G76" s="329">
        <f t="shared" si="5"/>
        <v>1537</v>
      </c>
      <c r="H76" s="329">
        <v>1537</v>
      </c>
      <c r="I76" s="329"/>
      <c r="J76" s="329">
        <f t="shared" si="6"/>
        <v>1537</v>
      </c>
      <c r="K76" s="329">
        <f t="shared" si="7"/>
        <v>0</v>
      </c>
      <c r="L76" s="329"/>
      <c r="M76" s="329">
        <f t="shared" si="8"/>
        <v>0</v>
      </c>
    </row>
    <row r="77" spans="1:13" ht="76.5">
      <c r="A77" s="323"/>
      <c r="B77" s="330" t="s">
        <v>286</v>
      </c>
      <c r="C77" s="327" t="s">
        <v>398</v>
      </c>
      <c r="D77" s="331" t="s">
        <v>280</v>
      </c>
      <c r="E77" s="329">
        <v>1537</v>
      </c>
      <c r="F77" s="329"/>
      <c r="G77" s="329">
        <f t="shared" si="5"/>
        <v>1537</v>
      </c>
      <c r="H77" s="329">
        <v>1537</v>
      </c>
      <c r="I77" s="329"/>
      <c r="J77" s="329">
        <f t="shared" si="6"/>
        <v>1537</v>
      </c>
      <c r="K77" s="329">
        <f t="shared" si="7"/>
        <v>0</v>
      </c>
      <c r="L77" s="329"/>
      <c r="M77" s="329">
        <f t="shared" si="8"/>
        <v>0</v>
      </c>
    </row>
    <row r="78" spans="1:13" ht="89.25">
      <c r="A78" s="323"/>
      <c r="B78" s="330" t="s">
        <v>287</v>
      </c>
      <c r="C78" s="327" t="s">
        <v>398</v>
      </c>
      <c r="D78" s="331" t="s">
        <v>280</v>
      </c>
      <c r="E78" s="329">
        <v>1537</v>
      </c>
      <c r="F78" s="329"/>
      <c r="G78" s="329">
        <f t="shared" si="5"/>
        <v>1537</v>
      </c>
      <c r="H78" s="329">
        <v>1537</v>
      </c>
      <c r="I78" s="329"/>
      <c r="J78" s="329">
        <f t="shared" si="6"/>
        <v>1537</v>
      </c>
      <c r="K78" s="329">
        <f t="shared" si="7"/>
        <v>0</v>
      </c>
      <c r="L78" s="329"/>
      <c r="M78" s="329">
        <f t="shared" si="8"/>
        <v>0</v>
      </c>
    </row>
    <row r="79" spans="1:13" ht="102">
      <c r="A79" s="323"/>
      <c r="B79" s="330" t="s">
        <v>288</v>
      </c>
      <c r="C79" s="327" t="s">
        <v>398</v>
      </c>
      <c r="D79" s="331" t="s">
        <v>280</v>
      </c>
      <c r="E79" s="329">
        <v>1537</v>
      </c>
      <c r="F79" s="329"/>
      <c r="G79" s="329">
        <f t="shared" si="5"/>
        <v>1537</v>
      </c>
      <c r="H79" s="329">
        <v>1537</v>
      </c>
      <c r="I79" s="329"/>
      <c r="J79" s="329">
        <f t="shared" si="6"/>
        <v>1537</v>
      </c>
      <c r="K79" s="329">
        <f t="shared" si="7"/>
        <v>0</v>
      </c>
      <c r="L79" s="329"/>
      <c r="M79" s="329">
        <f t="shared" si="8"/>
        <v>0</v>
      </c>
    </row>
    <row r="80" spans="1:13" ht="204">
      <c r="A80" s="323"/>
      <c r="B80" s="330" t="s">
        <v>64</v>
      </c>
      <c r="C80" s="327" t="s">
        <v>398</v>
      </c>
      <c r="D80" s="331" t="s">
        <v>280</v>
      </c>
      <c r="E80" s="329">
        <v>1537</v>
      </c>
      <c r="F80" s="329"/>
      <c r="G80" s="329">
        <f t="shared" si="5"/>
        <v>1537</v>
      </c>
      <c r="H80" s="329">
        <v>1537</v>
      </c>
      <c r="I80" s="329"/>
      <c r="J80" s="329">
        <f t="shared" si="6"/>
        <v>1537</v>
      </c>
      <c r="K80" s="329">
        <f t="shared" si="7"/>
        <v>0</v>
      </c>
      <c r="L80" s="329"/>
      <c r="M80" s="329">
        <f t="shared" si="8"/>
        <v>0</v>
      </c>
    </row>
    <row r="81" spans="1:13" ht="114.75">
      <c r="A81" s="323"/>
      <c r="B81" s="330" t="s">
        <v>65</v>
      </c>
      <c r="C81" s="327" t="s">
        <v>398</v>
      </c>
      <c r="D81" s="331" t="s">
        <v>280</v>
      </c>
      <c r="E81" s="329">
        <v>1537</v>
      </c>
      <c r="F81" s="329"/>
      <c r="G81" s="329">
        <f t="shared" si="5"/>
        <v>1537</v>
      </c>
      <c r="H81" s="329">
        <v>1537</v>
      </c>
      <c r="I81" s="329"/>
      <c r="J81" s="329">
        <f t="shared" si="6"/>
        <v>1537</v>
      </c>
      <c r="K81" s="329">
        <f t="shared" si="7"/>
        <v>0</v>
      </c>
      <c r="L81" s="329"/>
      <c r="M81" s="329">
        <f t="shared" si="8"/>
        <v>0</v>
      </c>
    </row>
    <row r="82" spans="1:13" ht="114.75">
      <c r="A82" s="323"/>
      <c r="B82" s="330" t="s">
        <v>66</v>
      </c>
      <c r="C82" s="327" t="s">
        <v>398</v>
      </c>
      <c r="D82" s="331" t="s">
        <v>280</v>
      </c>
      <c r="E82" s="329">
        <v>1537</v>
      </c>
      <c r="F82" s="329"/>
      <c r="G82" s="329">
        <f>E82+F82</f>
        <v>1537</v>
      </c>
      <c r="H82" s="329">
        <v>1537</v>
      </c>
      <c r="I82" s="329"/>
      <c r="J82" s="329">
        <f>H82+I82</f>
        <v>1537</v>
      </c>
      <c r="K82" s="329">
        <f>H82-E82</f>
        <v>0</v>
      </c>
      <c r="L82" s="329"/>
      <c r="M82" s="329">
        <f>J82-G82</f>
        <v>0</v>
      </c>
    </row>
    <row r="83" spans="1:13" ht="15.75">
      <c r="A83" s="934" t="s">
        <v>305</v>
      </c>
      <c r="B83" s="934"/>
      <c r="C83" s="934"/>
      <c r="D83" s="934"/>
      <c r="E83" s="934"/>
      <c r="F83" s="934"/>
      <c r="G83" s="934"/>
      <c r="H83" s="934"/>
      <c r="I83" s="934"/>
      <c r="J83" s="934"/>
      <c r="K83" s="934"/>
      <c r="L83" s="934"/>
      <c r="M83" s="934"/>
    </row>
    <row r="84" spans="1:13" ht="15.75">
      <c r="A84" s="323">
        <v>4</v>
      </c>
      <c r="B84" s="323" t="s">
        <v>633</v>
      </c>
      <c r="C84" s="323"/>
      <c r="D84" s="323"/>
      <c r="E84" s="323"/>
      <c r="F84" s="323"/>
      <c r="G84" s="323"/>
      <c r="H84" s="323"/>
      <c r="I84" s="323"/>
      <c r="J84" s="323"/>
      <c r="K84" s="323"/>
      <c r="L84" s="323"/>
      <c r="M84" s="323"/>
    </row>
    <row r="85" spans="1:13" ht="15.75">
      <c r="A85" s="323"/>
      <c r="B85" s="323"/>
      <c r="C85" s="323"/>
      <c r="D85" s="323"/>
      <c r="E85" s="323"/>
      <c r="F85" s="323"/>
      <c r="G85" s="323"/>
      <c r="H85" s="323"/>
      <c r="I85" s="323"/>
      <c r="J85" s="323"/>
      <c r="K85" s="323"/>
      <c r="L85" s="323"/>
      <c r="M85" s="323"/>
    </row>
    <row r="86" spans="1:13" ht="15.75">
      <c r="A86" s="323"/>
      <c r="B86" s="323"/>
      <c r="C86" s="323"/>
      <c r="D86" s="323"/>
      <c r="E86" s="323"/>
      <c r="F86" s="323"/>
      <c r="G86" s="323"/>
      <c r="H86" s="323"/>
      <c r="I86" s="323"/>
      <c r="J86" s="323"/>
      <c r="K86" s="323"/>
      <c r="L86" s="323"/>
      <c r="M86" s="323"/>
    </row>
    <row r="87" spans="1:13" ht="15.75">
      <c r="A87" s="934" t="s">
        <v>305</v>
      </c>
      <c r="B87" s="934"/>
      <c r="C87" s="934"/>
      <c r="D87" s="934"/>
      <c r="E87" s="934"/>
      <c r="F87" s="934"/>
      <c r="G87" s="934"/>
      <c r="H87" s="934"/>
      <c r="I87" s="934"/>
      <c r="J87" s="934"/>
      <c r="K87" s="934"/>
      <c r="L87" s="934"/>
      <c r="M87" s="934"/>
    </row>
    <row r="88" spans="1:13" ht="15.75">
      <c r="A88" s="934" t="s">
        <v>306</v>
      </c>
      <c r="B88" s="934"/>
      <c r="C88" s="934"/>
      <c r="D88" s="934"/>
      <c r="E88" s="934"/>
      <c r="F88" s="934"/>
      <c r="G88" s="934"/>
      <c r="H88" s="934"/>
      <c r="I88" s="934"/>
      <c r="J88" s="934"/>
      <c r="K88" s="934"/>
      <c r="L88" s="934"/>
      <c r="M88" s="934"/>
    </row>
    <row r="89" spans="1:13" ht="63" customHeight="1">
      <c r="A89" s="930" t="s">
        <v>67</v>
      </c>
      <c r="B89" s="931"/>
      <c r="C89" s="931"/>
      <c r="D89" s="931"/>
      <c r="E89" s="931"/>
      <c r="F89" s="931"/>
      <c r="G89" s="931"/>
      <c r="H89" s="931"/>
      <c r="I89" s="931"/>
      <c r="J89" s="931"/>
      <c r="K89" s="931"/>
      <c r="L89" s="931"/>
      <c r="M89" s="932"/>
    </row>
    <row r="90" spans="1:4" ht="19.5" customHeight="1">
      <c r="A90" s="324" t="s">
        <v>308</v>
      </c>
      <c r="B90" s="324"/>
      <c r="C90" s="324"/>
      <c r="D90" s="324"/>
    </row>
    <row r="91" spans="1:13" ht="48.75" customHeight="1">
      <c r="A91" s="933" t="s">
        <v>68</v>
      </c>
      <c r="B91" s="933"/>
      <c r="C91" s="933"/>
      <c r="D91" s="933"/>
      <c r="E91" s="933"/>
      <c r="F91" s="933"/>
      <c r="G91" s="933"/>
      <c r="H91" s="933"/>
      <c r="I91" s="933"/>
      <c r="J91" s="933"/>
      <c r="K91" s="933"/>
      <c r="L91" s="933"/>
      <c r="M91" s="933"/>
    </row>
    <row r="92" spans="1:4" ht="17.25" customHeight="1">
      <c r="A92" s="938" t="s">
        <v>310</v>
      </c>
      <c r="B92" s="938"/>
      <c r="C92" s="938"/>
      <c r="D92" s="938"/>
    </row>
    <row r="93" spans="1:4" ht="19.5" customHeight="1">
      <c r="A93" s="332" t="s">
        <v>311</v>
      </c>
      <c r="B93" s="332"/>
      <c r="C93" s="332"/>
      <c r="D93" s="332"/>
    </row>
    <row r="94" spans="1:5" ht="15.75">
      <c r="A94" s="937" t="s">
        <v>312</v>
      </c>
      <c r="B94" s="937"/>
      <c r="C94" s="937"/>
      <c r="D94" s="937"/>
      <c r="E94" s="937"/>
    </row>
    <row r="95" spans="1:13" ht="15.75">
      <c r="A95" s="937"/>
      <c r="B95" s="937"/>
      <c r="C95" s="937"/>
      <c r="D95" s="937"/>
      <c r="E95" s="937"/>
      <c r="G95" s="935"/>
      <c r="H95" s="935"/>
      <c r="J95" s="935" t="s">
        <v>639</v>
      </c>
      <c r="K95" s="935"/>
      <c r="L95" s="935"/>
      <c r="M95" s="935"/>
    </row>
    <row r="96" spans="1:13" ht="15.75" customHeight="1">
      <c r="A96" s="333"/>
      <c r="B96" s="333"/>
      <c r="C96" s="333"/>
      <c r="D96" s="333"/>
      <c r="E96" s="333"/>
      <c r="J96" s="936" t="s">
        <v>313</v>
      </c>
      <c r="K96" s="936"/>
      <c r="L96" s="936"/>
      <c r="M96" s="936"/>
    </row>
    <row r="97" spans="1:13" ht="43.5" customHeight="1">
      <c r="A97" s="937" t="s">
        <v>314</v>
      </c>
      <c r="B97" s="937"/>
      <c r="C97" s="937"/>
      <c r="D97" s="937"/>
      <c r="E97" s="937"/>
      <c r="G97" s="935"/>
      <c r="H97" s="935"/>
      <c r="J97" s="935" t="s">
        <v>643</v>
      </c>
      <c r="K97" s="935"/>
      <c r="L97" s="935"/>
      <c r="M97" s="935"/>
    </row>
    <row r="98" spans="1:13" ht="15.75" customHeight="1">
      <c r="A98" s="937"/>
      <c r="B98" s="937"/>
      <c r="C98" s="937"/>
      <c r="D98" s="937"/>
      <c r="E98" s="937"/>
      <c r="J98" s="936" t="s">
        <v>313</v>
      </c>
      <c r="K98" s="936"/>
      <c r="L98" s="936"/>
      <c r="M98" s="936"/>
    </row>
  </sheetData>
  <sheetProtection/>
  <mergeCells count="66">
    <mergeCell ref="J1:M4"/>
    <mergeCell ref="A11:A12"/>
    <mergeCell ref="R30:T30"/>
    <mergeCell ref="U30:W30"/>
    <mergeCell ref="A5:M5"/>
    <mergeCell ref="A6:M6"/>
    <mergeCell ref="E7:M7"/>
    <mergeCell ref="E8:M8"/>
    <mergeCell ref="E9:M9"/>
    <mergeCell ref="E10:M10"/>
    <mergeCell ref="B23:M23"/>
    <mergeCell ref="B24:M24"/>
    <mergeCell ref="B25:M25"/>
    <mergeCell ref="A20:M20"/>
    <mergeCell ref="C48:C49"/>
    <mergeCell ref="D48:D49"/>
    <mergeCell ref="X30:Z30"/>
    <mergeCell ref="B32:D32"/>
    <mergeCell ref="B34:D34"/>
    <mergeCell ref="B35:D35"/>
    <mergeCell ref="A36:M36"/>
    <mergeCell ref="B33:D33"/>
    <mergeCell ref="A37:M37"/>
    <mergeCell ref="A30:A31"/>
    <mergeCell ref="A7:A8"/>
    <mergeCell ref="A9:A10"/>
    <mergeCell ref="B17:M17"/>
    <mergeCell ref="A13:M13"/>
    <mergeCell ref="E11:M11"/>
    <mergeCell ref="E12:M12"/>
    <mergeCell ref="B15:M15"/>
    <mergeCell ref="B16:M16"/>
    <mergeCell ref="E30:G30"/>
    <mergeCell ref="H30:J30"/>
    <mergeCell ref="K30:M30"/>
    <mergeCell ref="B30:D31"/>
    <mergeCell ref="J96:M96"/>
    <mergeCell ref="J95:M95"/>
    <mergeCell ref="A92:D92"/>
    <mergeCell ref="K48:M48"/>
    <mergeCell ref="A54:M54"/>
    <mergeCell ref="A68:M68"/>
    <mergeCell ref="A83:M83"/>
    <mergeCell ref="E48:G48"/>
    <mergeCell ref="H48:J48"/>
    <mergeCell ref="A48:A49"/>
    <mergeCell ref="J97:M97"/>
    <mergeCell ref="J98:M98"/>
    <mergeCell ref="B43:D43"/>
    <mergeCell ref="B44:D44"/>
    <mergeCell ref="A94:E95"/>
    <mergeCell ref="A97:E98"/>
    <mergeCell ref="G95:H95"/>
    <mergeCell ref="G97:H97"/>
    <mergeCell ref="A87:M87"/>
    <mergeCell ref="A88:M88"/>
    <mergeCell ref="A69:M69"/>
    <mergeCell ref="A89:M89"/>
    <mergeCell ref="A91:M91"/>
    <mergeCell ref="A38:M38"/>
    <mergeCell ref="B41:D42"/>
    <mergeCell ref="K41:M41"/>
    <mergeCell ref="A41:A42"/>
    <mergeCell ref="E41:G41"/>
    <mergeCell ref="H41:J41"/>
    <mergeCell ref="B48:B49"/>
  </mergeCells>
  <printOptions/>
  <pageMargins left="0.16" right="0.16" top="0.35" bottom="0.3" header="0.31496062992125984" footer="0.31496062992125984"/>
  <pageSetup horizontalDpi="600" verticalDpi="600" orientation="portrait" paperSize="9" scale="59" r:id="rId1"/>
  <rowBreaks count="1" manualBreakCount="1">
    <brk id="72" max="12" man="1"/>
  </rowBreaks>
</worksheet>
</file>

<file path=xl/worksheets/sheet2.xml><?xml version="1.0" encoding="utf-8"?>
<worksheet xmlns="http://schemas.openxmlformats.org/spreadsheetml/2006/main" xmlns:r="http://schemas.openxmlformats.org/officeDocument/2006/relationships">
  <dimension ref="A1:Z99"/>
  <sheetViews>
    <sheetView zoomScale="75" zoomScaleNormal="75" workbookViewId="0" topLeftCell="A73">
      <selection activeCell="A83" sqref="A83:M83"/>
    </sheetView>
  </sheetViews>
  <sheetFormatPr defaultColWidth="9.00390625" defaultRowHeight="12.75" outlineLevelRow="1"/>
  <cols>
    <col min="1" max="1" width="4.375" style="51" customWidth="1"/>
    <col min="2" max="2" width="23.875" style="51" customWidth="1"/>
    <col min="3" max="3" width="10.25390625" style="51" customWidth="1"/>
    <col min="4" max="4" width="12.375" style="51" customWidth="1"/>
    <col min="5" max="13" width="13.00390625" style="51" customWidth="1"/>
    <col min="14" max="16384" width="9.125" style="51" customWidth="1"/>
  </cols>
  <sheetData>
    <row r="1" spans="10:13" ht="15.75" customHeight="1">
      <c r="J1" s="701" t="s">
        <v>644</v>
      </c>
      <c r="K1" s="701"/>
      <c r="L1" s="701"/>
      <c r="M1" s="701"/>
    </row>
    <row r="2" spans="10:13" ht="15.75">
      <c r="J2" s="701"/>
      <c r="K2" s="701"/>
      <c r="L2" s="701"/>
      <c r="M2" s="701"/>
    </row>
    <row r="3" spans="10:13" ht="15.75">
      <c r="J3" s="701"/>
      <c r="K3" s="701"/>
      <c r="L3" s="701"/>
      <c r="M3" s="701"/>
    </row>
    <row r="4" spans="10:13" ht="15.75">
      <c r="J4" s="701"/>
      <c r="K4" s="701"/>
      <c r="L4" s="701"/>
      <c r="M4" s="701"/>
    </row>
    <row r="5" spans="1:13" ht="15.75">
      <c r="A5" s="686" t="s">
        <v>215</v>
      </c>
      <c r="B5" s="686"/>
      <c r="C5" s="686"/>
      <c r="D5" s="686"/>
      <c r="E5" s="686"/>
      <c r="F5" s="686"/>
      <c r="G5" s="686"/>
      <c r="H5" s="686"/>
      <c r="I5" s="686"/>
      <c r="J5" s="686"/>
      <c r="K5" s="686"/>
      <c r="L5" s="686"/>
      <c r="M5" s="686"/>
    </row>
    <row r="6" spans="1:13" ht="15.75">
      <c r="A6" s="686" t="s">
        <v>645</v>
      </c>
      <c r="B6" s="686"/>
      <c r="C6" s="686"/>
      <c r="D6" s="686"/>
      <c r="E6" s="686"/>
      <c r="F6" s="686"/>
      <c r="G6" s="686"/>
      <c r="H6" s="686"/>
      <c r="I6" s="686"/>
      <c r="J6" s="686"/>
      <c r="K6" s="686"/>
      <c r="L6" s="686"/>
      <c r="M6" s="686"/>
    </row>
    <row r="7" spans="1:13" ht="15.75">
      <c r="A7" s="696" t="s">
        <v>551</v>
      </c>
      <c r="B7" s="52" t="s">
        <v>552</v>
      </c>
      <c r="C7" s="53"/>
      <c r="E7" s="697" t="s">
        <v>553</v>
      </c>
      <c r="F7" s="697"/>
      <c r="G7" s="697"/>
      <c r="H7" s="697"/>
      <c r="I7" s="697"/>
      <c r="J7" s="697"/>
      <c r="K7" s="697"/>
      <c r="L7" s="697"/>
      <c r="M7" s="697"/>
    </row>
    <row r="8" spans="1:13" ht="15" customHeight="1">
      <c r="A8" s="696"/>
      <c r="B8" s="50" t="s">
        <v>646</v>
      </c>
      <c r="C8" s="53"/>
      <c r="E8" s="700" t="s">
        <v>555</v>
      </c>
      <c r="F8" s="700"/>
      <c r="G8" s="700"/>
      <c r="H8" s="700"/>
      <c r="I8" s="700"/>
      <c r="J8" s="700"/>
      <c r="K8" s="700"/>
      <c r="L8" s="700"/>
      <c r="M8" s="700"/>
    </row>
    <row r="9" spans="1:13" ht="15.75">
      <c r="A9" s="696" t="s">
        <v>556</v>
      </c>
      <c r="B9" s="52" t="s">
        <v>557</v>
      </c>
      <c r="C9" s="53"/>
      <c r="E9" s="697" t="s">
        <v>553</v>
      </c>
      <c r="F9" s="697"/>
      <c r="G9" s="697"/>
      <c r="H9" s="697"/>
      <c r="I9" s="697"/>
      <c r="J9" s="697"/>
      <c r="K9" s="697"/>
      <c r="L9" s="697"/>
      <c r="M9" s="697"/>
    </row>
    <row r="10" spans="1:13" ht="15" customHeight="1">
      <c r="A10" s="696"/>
      <c r="B10" s="50" t="s">
        <v>646</v>
      </c>
      <c r="C10" s="53"/>
      <c r="E10" s="698" t="s">
        <v>558</v>
      </c>
      <c r="F10" s="698"/>
      <c r="G10" s="698"/>
      <c r="H10" s="698"/>
      <c r="I10" s="698"/>
      <c r="J10" s="698"/>
      <c r="K10" s="698"/>
      <c r="L10" s="698"/>
      <c r="M10" s="698"/>
    </row>
    <row r="11" spans="1:13" ht="15.75">
      <c r="A11" s="696" t="s">
        <v>559</v>
      </c>
      <c r="B11" s="52" t="s">
        <v>647</v>
      </c>
      <c r="C11" s="52" t="s">
        <v>648</v>
      </c>
      <c r="E11" s="699" t="s">
        <v>649</v>
      </c>
      <c r="F11" s="699"/>
      <c r="G11" s="699"/>
      <c r="H11" s="699"/>
      <c r="I11" s="699"/>
      <c r="J11" s="699"/>
      <c r="K11" s="699"/>
      <c r="L11" s="699"/>
      <c r="M11" s="699"/>
    </row>
    <row r="12" spans="1:13" ht="27.75" customHeight="1">
      <c r="A12" s="696"/>
      <c r="B12" s="54" t="s">
        <v>650</v>
      </c>
      <c r="C12" s="54" t="s">
        <v>563</v>
      </c>
      <c r="E12" s="700" t="s">
        <v>564</v>
      </c>
      <c r="F12" s="700"/>
      <c r="G12" s="700"/>
      <c r="H12" s="700"/>
      <c r="I12" s="700"/>
      <c r="J12" s="700"/>
      <c r="K12" s="700"/>
      <c r="L12" s="700"/>
      <c r="M12" s="700"/>
    </row>
    <row r="13" spans="1:13" ht="19.5" customHeight="1">
      <c r="A13" s="769" t="s">
        <v>651</v>
      </c>
      <c r="B13" s="769"/>
      <c r="C13" s="769"/>
      <c r="D13" s="769"/>
      <c r="E13" s="769"/>
      <c r="F13" s="769"/>
      <c r="G13" s="769"/>
      <c r="H13" s="769"/>
      <c r="I13" s="769"/>
      <c r="J13" s="769"/>
      <c r="K13" s="769"/>
      <c r="L13" s="769"/>
      <c r="M13" s="769"/>
    </row>
    <row r="15" spans="1:13" ht="31.5">
      <c r="A15" s="55" t="s">
        <v>576</v>
      </c>
      <c r="B15" s="725" t="s">
        <v>652</v>
      </c>
      <c r="C15" s="725"/>
      <c r="D15" s="725"/>
      <c r="E15" s="725"/>
      <c r="F15" s="725"/>
      <c r="G15" s="725"/>
      <c r="H15" s="725"/>
      <c r="I15" s="725"/>
      <c r="J15" s="725"/>
      <c r="K15" s="725"/>
      <c r="L15" s="725"/>
      <c r="M15" s="725"/>
    </row>
    <row r="16" spans="1:13" ht="15.75" customHeight="1">
      <c r="A16" s="55">
        <v>1</v>
      </c>
      <c r="B16" s="726" t="s">
        <v>653</v>
      </c>
      <c r="C16" s="702"/>
      <c r="D16" s="702"/>
      <c r="E16" s="702"/>
      <c r="F16" s="702"/>
      <c r="G16" s="702"/>
      <c r="H16" s="702"/>
      <c r="I16" s="702"/>
      <c r="J16" s="702"/>
      <c r="K16" s="702"/>
      <c r="L16" s="702"/>
      <c r="M16" s="703"/>
    </row>
    <row r="17" spans="1:13" ht="15.75">
      <c r="A17" s="55"/>
      <c r="B17" s="725"/>
      <c r="C17" s="725"/>
      <c r="D17" s="725"/>
      <c r="E17" s="725"/>
      <c r="F17" s="725"/>
      <c r="G17" s="725"/>
      <c r="H17" s="725"/>
      <c r="I17" s="725"/>
      <c r="J17" s="725"/>
      <c r="K17" s="725"/>
      <c r="L17" s="725"/>
      <c r="M17" s="725"/>
    </row>
    <row r="19" ht="15.75">
      <c r="A19" s="56" t="s">
        <v>654</v>
      </c>
    </row>
    <row r="20" spans="1:13" ht="15.75">
      <c r="A20" s="724" t="s">
        <v>655</v>
      </c>
      <c r="B20" s="724"/>
      <c r="C20" s="724"/>
      <c r="D20" s="724"/>
      <c r="E20" s="724"/>
      <c r="F20" s="724"/>
      <c r="G20" s="724"/>
      <c r="H20" s="724"/>
      <c r="I20" s="724"/>
      <c r="J20" s="724"/>
      <c r="K20" s="724"/>
      <c r="L20" s="724"/>
      <c r="M20" s="724"/>
    </row>
    <row r="21" ht="15.75">
      <c r="A21" s="56" t="s">
        <v>656</v>
      </c>
    </row>
    <row r="23" spans="1:13" ht="32.25" customHeight="1">
      <c r="A23" s="55" t="s">
        <v>576</v>
      </c>
      <c r="B23" s="725" t="s">
        <v>657</v>
      </c>
      <c r="C23" s="725"/>
      <c r="D23" s="725"/>
      <c r="E23" s="725"/>
      <c r="F23" s="725"/>
      <c r="G23" s="725"/>
      <c r="H23" s="725"/>
      <c r="I23" s="725"/>
      <c r="J23" s="725"/>
      <c r="K23" s="725"/>
      <c r="L23" s="725"/>
      <c r="M23" s="725"/>
    </row>
    <row r="24" spans="1:13" ht="15.75">
      <c r="A24" s="55">
        <v>1</v>
      </c>
      <c r="B24" s="726" t="s">
        <v>655</v>
      </c>
      <c r="C24" s="702"/>
      <c r="D24" s="702"/>
      <c r="E24" s="702"/>
      <c r="F24" s="702"/>
      <c r="G24" s="702"/>
      <c r="H24" s="702"/>
      <c r="I24" s="702"/>
      <c r="J24" s="702"/>
      <c r="K24" s="702"/>
      <c r="L24" s="702"/>
      <c r="M24" s="703"/>
    </row>
    <row r="25" spans="1:13" ht="15.75">
      <c r="A25" s="55"/>
      <c r="B25" s="725"/>
      <c r="C25" s="725"/>
      <c r="D25" s="725"/>
      <c r="E25" s="725"/>
      <c r="F25" s="725"/>
      <c r="G25" s="725"/>
      <c r="H25" s="725"/>
      <c r="I25" s="725"/>
      <c r="J25" s="725"/>
      <c r="K25" s="725"/>
      <c r="L25" s="725"/>
      <c r="M25" s="725"/>
    </row>
    <row r="27" ht="15.75">
      <c r="A27" s="56" t="s">
        <v>658</v>
      </c>
    </row>
    <row r="28" ht="15.75">
      <c r="B28" s="53" t="s">
        <v>659</v>
      </c>
    </row>
    <row r="30" spans="1:26" ht="30" customHeight="1">
      <c r="A30" s="725" t="s">
        <v>576</v>
      </c>
      <c r="B30" s="725" t="s">
        <v>660</v>
      </c>
      <c r="C30" s="725"/>
      <c r="D30" s="725"/>
      <c r="E30" s="725" t="s">
        <v>568</v>
      </c>
      <c r="F30" s="725"/>
      <c r="G30" s="725"/>
      <c r="H30" s="725" t="s">
        <v>661</v>
      </c>
      <c r="I30" s="725"/>
      <c r="J30" s="725"/>
      <c r="K30" s="725" t="s">
        <v>570</v>
      </c>
      <c r="L30" s="725"/>
      <c r="M30" s="725"/>
      <c r="R30" s="695"/>
      <c r="S30" s="695"/>
      <c r="T30" s="695"/>
      <c r="U30" s="695"/>
      <c r="V30" s="695"/>
      <c r="W30" s="695"/>
      <c r="X30" s="695"/>
      <c r="Y30" s="695"/>
      <c r="Z30" s="695"/>
    </row>
    <row r="31" spans="1:26" ht="33" customHeight="1">
      <c r="A31" s="725"/>
      <c r="B31" s="725"/>
      <c r="C31" s="725"/>
      <c r="D31" s="725"/>
      <c r="E31" s="55" t="s">
        <v>571</v>
      </c>
      <c r="F31" s="55" t="s">
        <v>572</v>
      </c>
      <c r="G31" s="55" t="s">
        <v>573</v>
      </c>
      <c r="H31" s="55" t="s">
        <v>571</v>
      </c>
      <c r="I31" s="55" t="s">
        <v>572</v>
      </c>
      <c r="J31" s="55" t="s">
        <v>573</v>
      </c>
      <c r="K31" s="55" t="s">
        <v>571</v>
      </c>
      <c r="L31" s="55" t="s">
        <v>572</v>
      </c>
      <c r="M31" s="55" t="s">
        <v>573</v>
      </c>
      <c r="R31" s="57"/>
      <c r="S31" s="57"/>
      <c r="T31" s="57"/>
      <c r="U31" s="57"/>
      <c r="V31" s="57"/>
      <c r="W31" s="57"/>
      <c r="X31" s="57"/>
      <c r="Y31" s="57"/>
      <c r="Z31" s="57"/>
    </row>
    <row r="32" spans="1:26" ht="17.25" customHeight="1">
      <c r="A32" s="55">
        <v>1</v>
      </c>
      <c r="B32" s="725">
        <v>2</v>
      </c>
      <c r="C32" s="725"/>
      <c r="D32" s="725"/>
      <c r="E32" s="55">
        <v>3</v>
      </c>
      <c r="F32" s="55">
        <v>4</v>
      </c>
      <c r="G32" s="55">
        <v>5</v>
      </c>
      <c r="H32" s="55">
        <v>6</v>
      </c>
      <c r="I32" s="55">
        <v>7</v>
      </c>
      <c r="J32" s="55">
        <v>8</v>
      </c>
      <c r="K32" s="55">
        <v>9</v>
      </c>
      <c r="L32" s="55">
        <v>10</v>
      </c>
      <c r="M32" s="55">
        <v>11</v>
      </c>
      <c r="R32" s="57"/>
      <c r="S32" s="57"/>
      <c r="T32" s="57"/>
      <c r="U32" s="57"/>
      <c r="V32" s="57"/>
      <c r="W32" s="57"/>
      <c r="X32" s="57"/>
      <c r="Y32" s="57"/>
      <c r="Z32" s="57"/>
    </row>
    <row r="33" spans="1:26" ht="45.75" customHeight="1">
      <c r="A33" s="55">
        <v>1</v>
      </c>
      <c r="B33" s="726" t="s">
        <v>662</v>
      </c>
      <c r="C33" s="702"/>
      <c r="D33" s="703"/>
      <c r="E33" s="58">
        <v>12126</v>
      </c>
      <c r="F33" s="55"/>
      <c r="G33" s="58">
        <f>E33</f>
        <v>12126</v>
      </c>
      <c r="H33" s="59">
        <f>12023.58+22.28</f>
        <v>12045.86</v>
      </c>
      <c r="I33" s="59"/>
      <c r="J33" s="60">
        <f>H33</f>
        <v>12045.86</v>
      </c>
      <c r="K33" s="60">
        <f>H33-E33</f>
        <v>-80.13999999999942</v>
      </c>
      <c r="L33" s="60"/>
      <c r="M33" s="60">
        <f>J33-G33</f>
        <v>-80.13999999999942</v>
      </c>
      <c r="R33" s="57"/>
      <c r="S33" s="57"/>
      <c r="T33" s="57"/>
      <c r="U33" s="57"/>
      <c r="V33" s="57"/>
      <c r="W33" s="57"/>
      <c r="X33" s="57"/>
      <c r="Y33" s="57"/>
      <c r="Z33" s="57"/>
    </row>
    <row r="34" spans="1:26" ht="47.25" customHeight="1">
      <c r="A34" s="55">
        <v>2</v>
      </c>
      <c r="B34" s="708" t="s">
        <v>663</v>
      </c>
      <c r="C34" s="709"/>
      <c r="D34" s="694"/>
      <c r="E34" s="58">
        <v>139904</v>
      </c>
      <c r="F34" s="61"/>
      <c r="G34" s="60">
        <f>E34</f>
        <v>139904</v>
      </c>
      <c r="H34" s="60">
        <f>125190+296.64</f>
        <v>125486.64</v>
      </c>
      <c r="I34" s="60"/>
      <c r="J34" s="60">
        <f>H34</f>
        <v>125486.64</v>
      </c>
      <c r="K34" s="60">
        <f>H34-E34</f>
        <v>-14417.36</v>
      </c>
      <c r="L34" s="60"/>
      <c r="M34" s="60">
        <f>J34-G34</f>
        <v>-14417.36</v>
      </c>
      <c r="R34" s="57"/>
      <c r="S34" s="57"/>
      <c r="T34" s="57"/>
      <c r="U34" s="57"/>
      <c r="V34" s="57"/>
      <c r="W34" s="57"/>
      <c r="X34" s="57"/>
      <c r="Y34" s="57"/>
      <c r="Z34" s="57"/>
    </row>
    <row r="35" spans="1:26" ht="34.5" customHeight="1">
      <c r="A35" s="55">
        <v>3</v>
      </c>
      <c r="B35" s="726" t="s">
        <v>664</v>
      </c>
      <c r="C35" s="702"/>
      <c r="D35" s="703"/>
      <c r="E35" s="58">
        <v>24403</v>
      </c>
      <c r="F35" s="61"/>
      <c r="G35" s="60">
        <f>E35</f>
        <v>24403</v>
      </c>
      <c r="H35" s="60">
        <f>24000+374.4</f>
        <v>24374.4</v>
      </c>
      <c r="I35" s="60"/>
      <c r="J35" s="60">
        <f>H35</f>
        <v>24374.4</v>
      </c>
      <c r="K35" s="60">
        <f>H35-E35</f>
        <v>-28.599999999998545</v>
      </c>
      <c r="L35" s="60"/>
      <c r="M35" s="60">
        <f>J35-G35</f>
        <v>-28.599999999998545</v>
      </c>
      <c r="R35" s="57"/>
      <c r="S35" s="57"/>
      <c r="T35" s="57"/>
      <c r="U35" s="57"/>
      <c r="V35" s="57"/>
      <c r="W35" s="57"/>
      <c r="X35" s="57"/>
      <c r="Y35" s="57"/>
      <c r="Z35" s="57"/>
    </row>
    <row r="36" spans="1:26" ht="45.75" customHeight="1">
      <c r="A36" s="55">
        <v>4</v>
      </c>
      <c r="B36" s="726" t="s">
        <v>665</v>
      </c>
      <c r="C36" s="702"/>
      <c r="D36" s="703"/>
      <c r="E36" s="58">
        <f>92000+168-47000</f>
        <v>45168</v>
      </c>
      <c r="F36" s="61"/>
      <c r="G36" s="60">
        <f>E36</f>
        <v>45168</v>
      </c>
      <c r="H36" s="60">
        <f>45000+7.9</f>
        <v>45007.9</v>
      </c>
      <c r="I36" s="60"/>
      <c r="J36" s="60">
        <f>H36</f>
        <v>45007.9</v>
      </c>
      <c r="K36" s="60">
        <f>H36-E36</f>
        <v>-160.09999999999854</v>
      </c>
      <c r="L36" s="60"/>
      <c r="M36" s="60">
        <f>J36-G36</f>
        <v>-160.09999999999854</v>
      </c>
      <c r="R36" s="57"/>
      <c r="S36" s="57"/>
      <c r="T36" s="57"/>
      <c r="U36" s="57"/>
      <c r="V36" s="57"/>
      <c r="W36" s="57"/>
      <c r="X36" s="57"/>
      <c r="Y36" s="57"/>
      <c r="Z36" s="57"/>
    </row>
    <row r="37" spans="1:26" ht="15.75" hidden="1">
      <c r="A37" s="55">
        <v>5</v>
      </c>
      <c r="B37" s="705"/>
      <c r="C37" s="706"/>
      <c r="D37" s="707"/>
      <c r="E37" s="58"/>
      <c r="F37" s="55"/>
      <c r="G37" s="59"/>
      <c r="H37" s="63"/>
      <c r="I37" s="60"/>
      <c r="J37" s="63"/>
      <c r="K37" s="60"/>
      <c r="L37" s="60"/>
      <c r="M37" s="60"/>
      <c r="R37" s="57"/>
      <c r="S37" s="57"/>
      <c r="T37" s="57"/>
      <c r="U37" s="57"/>
      <c r="V37" s="57"/>
      <c r="W37" s="57"/>
      <c r="X37" s="57"/>
      <c r="Y37" s="57"/>
      <c r="Z37" s="57"/>
    </row>
    <row r="38" spans="1:26" ht="15.75">
      <c r="A38" s="55"/>
      <c r="B38" s="725" t="s">
        <v>592</v>
      </c>
      <c r="C38" s="725"/>
      <c r="D38" s="725"/>
      <c r="E38" s="58">
        <f>SUM(E33:E37)</f>
        <v>221601</v>
      </c>
      <c r="F38" s="55"/>
      <c r="G38" s="59">
        <f>SUM(G33:G37)</f>
        <v>221601</v>
      </c>
      <c r="H38" s="58">
        <f>H33+H34+H35+H36+H37</f>
        <v>206914.8</v>
      </c>
      <c r="I38" s="58"/>
      <c r="J38" s="58">
        <f>J33+J34+J35+J36+J37</f>
        <v>206914.8</v>
      </c>
      <c r="K38" s="58">
        <f>K33+K34+K35+K36+K37</f>
        <v>-14686.199999999997</v>
      </c>
      <c r="L38" s="58"/>
      <c r="M38" s="58">
        <f>M33+M34+M35+M36+M37</f>
        <v>-14686.199999999997</v>
      </c>
      <c r="R38" s="57"/>
      <c r="S38" s="57"/>
      <c r="T38" s="57"/>
      <c r="U38" s="57"/>
      <c r="V38" s="57"/>
      <c r="W38" s="57"/>
      <c r="X38" s="57"/>
      <c r="Y38" s="57"/>
      <c r="Z38" s="57"/>
    </row>
    <row r="39" spans="1:26" ht="15.75">
      <c r="A39" s="55"/>
      <c r="B39" s="725"/>
      <c r="C39" s="725"/>
      <c r="D39" s="725"/>
      <c r="E39" s="55"/>
      <c r="F39" s="55"/>
      <c r="G39" s="55"/>
      <c r="H39" s="55"/>
      <c r="I39" s="55"/>
      <c r="J39" s="55"/>
      <c r="K39" s="55"/>
      <c r="L39" s="55"/>
      <c r="M39" s="55"/>
      <c r="R39" s="57"/>
      <c r="S39" s="57"/>
      <c r="T39" s="57"/>
      <c r="U39" s="57"/>
      <c r="V39" s="57"/>
      <c r="W39" s="57"/>
      <c r="X39" s="57"/>
      <c r="Y39" s="57"/>
      <c r="Z39" s="57"/>
    </row>
    <row r="40" spans="1:13" ht="32.25" customHeight="1">
      <c r="A40" s="704" t="s">
        <v>666</v>
      </c>
      <c r="B40" s="704"/>
      <c r="C40" s="704"/>
      <c r="D40" s="704"/>
      <c r="E40" s="704"/>
      <c r="F40" s="704"/>
      <c r="G40" s="704"/>
      <c r="H40" s="704"/>
      <c r="I40" s="704"/>
      <c r="J40" s="704"/>
      <c r="K40" s="704"/>
      <c r="L40" s="704"/>
      <c r="M40" s="704"/>
    </row>
    <row r="41" spans="1:13" ht="35.25" customHeight="1">
      <c r="A41" s="726" t="s">
        <v>667</v>
      </c>
      <c r="B41" s="702"/>
      <c r="C41" s="702"/>
      <c r="D41" s="702"/>
      <c r="E41" s="702"/>
      <c r="F41" s="702"/>
      <c r="G41" s="702"/>
      <c r="H41" s="702"/>
      <c r="I41" s="702"/>
      <c r="J41" s="702"/>
      <c r="K41" s="702"/>
      <c r="L41" s="702"/>
      <c r="M41" s="703"/>
    </row>
    <row r="43" spans="1:13" ht="33" customHeight="1">
      <c r="A43" s="724" t="s">
        <v>668</v>
      </c>
      <c r="B43" s="724"/>
      <c r="C43" s="724"/>
      <c r="D43" s="724"/>
      <c r="E43" s="724"/>
      <c r="F43" s="724"/>
      <c r="G43" s="724"/>
      <c r="H43" s="724"/>
      <c r="I43" s="724"/>
      <c r="J43" s="724"/>
      <c r="K43" s="724"/>
      <c r="L43" s="724"/>
      <c r="M43" s="724"/>
    </row>
    <row r="44" ht="15.75">
      <c r="B44" s="53" t="s">
        <v>659</v>
      </c>
    </row>
    <row r="46" spans="1:13" ht="31.5" customHeight="1">
      <c r="A46" s="725" t="s">
        <v>669</v>
      </c>
      <c r="B46" s="725" t="s">
        <v>670</v>
      </c>
      <c r="C46" s="725"/>
      <c r="D46" s="725"/>
      <c r="E46" s="725" t="s">
        <v>568</v>
      </c>
      <c r="F46" s="725"/>
      <c r="G46" s="725"/>
      <c r="H46" s="725" t="s">
        <v>661</v>
      </c>
      <c r="I46" s="725"/>
      <c r="J46" s="725"/>
      <c r="K46" s="725" t="s">
        <v>570</v>
      </c>
      <c r="L46" s="725"/>
      <c r="M46" s="725"/>
    </row>
    <row r="47" spans="1:13" ht="33.75" customHeight="1">
      <c r="A47" s="725"/>
      <c r="B47" s="725"/>
      <c r="C47" s="725"/>
      <c r="D47" s="725"/>
      <c r="E47" s="55" t="s">
        <v>571</v>
      </c>
      <c r="F47" s="55" t="s">
        <v>572</v>
      </c>
      <c r="G47" s="55" t="s">
        <v>573</v>
      </c>
      <c r="H47" s="55" t="s">
        <v>571</v>
      </c>
      <c r="I47" s="55" t="s">
        <v>572</v>
      </c>
      <c r="J47" s="55" t="s">
        <v>573</v>
      </c>
      <c r="K47" s="55" t="s">
        <v>571</v>
      </c>
      <c r="L47" s="55" t="s">
        <v>572</v>
      </c>
      <c r="M47" s="55" t="s">
        <v>573</v>
      </c>
    </row>
    <row r="48" spans="1:13" ht="15.75">
      <c r="A48" s="55">
        <v>1</v>
      </c>
      <c r="B48" s="725">
        <v>2</v>
      </c>
      <c r="C48" s="725"/>
      <c r="D48" s="725"/>
      <c r="E48" s="55">
        <v>3</v>
      </c>
      <c r="F48" s="55">
        <v>4</v>
      </c>
      <c r="G48" s="55">
        <v>5</v>
      </c>
      <c r="H48" s="55">
        <v>6</v>
      </c>
      <c r="I48" s="55">
        <v>7</v>
      </c>
      <c r="J48" s="55">
        <v>8</v>
      </c>
      <c r="K48" s="55">
        <v>9</v>
      </c>
      <c r="L48" s="55">
        <v>10</v>
      </c>
      <c r="M48" s="55">
        <v>11</v>
      </c>
    </row>
    <row r="49" spans="1:13" ht="46.5" customHeight="1">
      <c r="A49" s="55">
        <v>1</v>
      </c>
      <c r="B49" s="726" t="s">
        <v>671</v>
      </c>
      <c r="C49" s="702"/>
      <c r="D49" s="703"/>
      <c r="E49" s="58">
        <f>E38</f>
        <v>221601</v>
      </c>
      <c r="F49" s="55"/>
      <c r="G49" s="59">
        <f>G38</f>
        <v>221601</v>
      </c>
      <c r="H49" s="58">
        <f>H38</f>
        <v>206914.8</v>
      </c>
      <c r="I49" s="55"/>
      <c r="J49" s="58">
        <f>J38</f>
        <v>206914.8</v>
      </c>
      <c r="K49" s="58">
        <f>K38</f>
        <v>-14686.199999999997</v>
      </c>
      <c r="L49" s="55"/>
      <c r="M49" s="58">
        <f>M38</f>
        <v>-14686.199999999997</v>
      </c>
    </row>
    <row r="51" ht="15.75">
      <c r="A51" s="56" t="s">
        <v>672</v>
      </c>
    </row>
    <row r="53" spans="1:13" ht="29.25" customHeight="1">
      <c r="A53" s="725" t="s">
        <v>669</v>
      </c>
      <c r="B53" s="725" t="s">
        <v>602</v>
      </c>
      <c r="C53" s="725" t="s">
        <v>603</v>
      </c>
      <c r="D53" s="725" t="s">
        <v>604</v>
      </c>
      <c r="E53" s="725" t="s">
        <v>568</v>
      </c>
      <c r="F53" s="725"/>
      <c r="G53" s="725"/>
      <c r="H53" s="725" t="s">
        <v>673</v>
      </c>
      <c r="I53" s="725"/>
      <c r="J53" s="725"/>
      <c r="K53" s="725" t="s">
        <v>570</v>
      </c>
      <c r="L53" s="725"/>
      <c r="M53" s="725"/>
    </row>
    <row r="54" spans="1:13" ht="30.75" customHeight="1">
      <c r="A54" s="725"/>
      <c r="B54" s="725"/>
      <c r="C54" s="725"/>
      <c r="D54" s="725"/>
      <c r="E54" s="55" t="s">
        <v>571</v>
      </c>
      <c r="F54" s="55" t="s">
        <v>572</v>
      </c>
      <c r="G54" s="55" t="s">
        <v>573</v>
      </c>
      <c r="H54" s="55" t="s">
        <v>571</v>
      </c>
      <c r="I54" s="55" t="s">
        <v>572</v>
      </c>
      <c r="J54" s="55" t="s">
        <v>573</v>
      </c>
      <c r="K54" s="55" t="s">
        <v>571</v>
      </c>
      <c r="L54" s="55" t="s">
        <v>572</v>
      </c>
      <c r="M54" s="55" t="s">
        <v>573</v>
      </c>
    </row>
    <row r="55" spans="1:13" ht="15.75">
      <c r="A55" s="55">
        <v>1</v>
      </c>
      <c r="B55" s="55">
        <v>2</v>
      </c>
      <c r="C55" s="55">
        <v>3</v>
      </c>
      <c r="D55" s="55">
        <v>4</v>
      </c>
      <c r="E55" s="55">
        <v>5</v>
      </c>
      <c r="F55" s="55">
        <v>6</v>
      </c>
      <c r="G55" s="55">
        <v>7</v>
      </c>
      <c r="H55" s="55">
        <v>8</v>
      </c>
      <c r="I55" s="55">
        <v>9</v>
      </c>
      <c r="J55" s="55">
        <v>10</v>
      </c>
      <c r="K55" s="55">
        <v>11</v>
      </c>
      <c r="L55" s="55">
        <v>12</v>
      </c>
      <c r="M55" s="55">
        <v>13</v>
      </c>
    </row>
    <row r="56" spans="1:13" ht="15.75">
      <c r="A56" s="55">
        <v>1</v>
      </c>
      <c r="B56" s="55" t="s">
        <v>607</v>
      </c>
      <c r="C56" s="55"/>
      <c r="D56" s="55"/>
      <c r="E56" s="55"/>
      <c r="F56" s="55"/>
      <c r="G56" s="55"/>
      <c r="H56" s="55"/>
      <c r="I56" s="55"/>
      <c r="J56" s="55"/>
      <c r="K56" s="55"/>
      <c r="L56" s="55"/>
      <c r="M56" s="55"/>
    </row>
    <row r="57" spans="1:13" ht="60">
      <c r="A57" s="55"/>
      <c r="B57" s="65" t="s">
        <v>674</v>
      </c>
      <c r="C57" s="66" t="s">
        <v>675</v>
      </c>
      <c r="D57" s="67" t="s">
        <v>676</v>
      </c>
      <c r="E57" s="68">
        <v>1</v>
      </c>
      <c r="F57" s="69"/>
      <c r="G57" s="69">
        <f>E57</f>
        <v>1</v>
      </c>
      <c r="H57" s="69">
        <v>1</v>
      </c>
      <c r="I57" s="69"/>
      <c r="J57" s="69">
        <f>H57</f>
        <v>1</v>
      </c>
      <c r="K57" s="69">
        <f>H57-E57</f>
        <v>0</v>
      </c>
      <c r="L57" s="69"/>
      <c r="M57" s="69">
        <f>J57-G57</f>
        <v>0</v>
      </c>
    </row>
    <row r="58" spans="1:13" ht="75">
      <c r="A58" s="55"/>
      <c r="B58" s="70" t="s">
        <v>677</v>
      </c>
      <c r="C58" s="55" t="s">
        <v>675</v>
      </c>
      <c r="D58" s="71" t="s">
        <v>676</v>
      </c>
      <c r="E58" s="72">
        <v>11</v>
      </c>
      <c r="F58" s="73"/>
      <c r="G58" s="69">
        <f>E58</f>
        <v>11</v>
      </c>
      <c r="H58" s="69">
        <v>10</v>
      </c>
      <c r="I58" s="69"/>
      <c r="J58" s="69">
        <f>H58</f>
        <v>10</v>
      </c>
      <c r="K58" s="69">
        <f>H58-E58</f>
        <v>-1</v>
      </c>
      <c r="L58" s="69"/>
      <c r="M58" s="69">
        <f>J58-G58</f>
        <v>-1</v>
      </c>
    </row>
    <row r="59" spans="1:13" ht="62.25" customHeight="1">
      <c r="A59" s="55"/>
      <c r="B59" s="74" t="s">
        <v>289</v>
      </c>
      <c r="C59" s="66" t="s">
        <v>675</v>
      </c>
      <c r="D59" s="67" t="s">
        <v>676</v>
      </c>
      <c r="E59" s="75">
        <v>1</v>
      </c>
      <c r="F59" s="69"/>
      <c r="G59" s="69">
        <f>E59</f>
        <v>1</v>
      </c>
      <c r="H59" s="69">
        <v>1</v>
      </c>
      <c r="I59" s="69"/>
      <c r="J59" s="69">
        <f>H59</f>
        <v>1</v>
      </c>
      <c r="K59" s="69">
        <f>H59-E59</f>
        <v>0</v>
      </c>
      <c r="L59" s="69"/>
      <c r="M59" s="69">
        <f>J59-G59</f>
        <v>0</v>
      </c>
    </row>
    <row r="60" spans="1:13" ht="90">
      <c r="A60" s="55"/>
      <c r="B60" s="76" t="s">
        <v>290</v>
      </c>
      <c r="C60" s="71" t="s">
        <v>675</v>
      </c>
      <c r="D60" s="67" t="s">
        <v>676</v>
      </c>
      <c r="E60" s="77">
        <v>45</v>
      </c>
      <c r="F60" s="61"/>
      <c r="G60" s="69">
        <f>E60</f>
        <v>45</v>
      </c>
      <c r="H60" s="61">
        <v>45</v>
      </c>
      <c r="I60" s="61"/>
      <c r="J60" s="69">
        <f>H60</f>
        <v>45</v>
      </c>
      <c r="K60" s="69">
        <f>H60-E60</f>
        <v>0</v>
      </c>
      <c r="L60" s="63"/>
      <c r="M60" s="69">
        <f>J60-G60</f>
        <v>0</v>
      </c>
    </row>
    <row r="61" spans="1:13" ht="15.75" customHeight="1">
      <c r="A61" s="765" t="s">
        <v>291</v>
      </c>
      <c r="B61" s="766"/>
      <c r="C61" s="766"/>
      <c r="D61" s="766"/>
      <c r="E61" s="766"/>
      <c r="F61" s="766"/>
      <c r="G61" s="766"/>
      <c r="H61" s="766"/>
      <c r="I61" s="766"/>
      <c r="J61" s="766"/>
      <c r="K61" s="766"/>
      <c r="L61" s="766"/>
      <c r="M61" s="767"/>
    </row>
    <row r="62" spans="1:13" ht="29.25" customHeight="1">
      <c r="A62" s="765" t="s">
        <v>292</v>
      </c>
      <c r="B62" s="766"/>
      <c r="C62" s="766"/>
      <c r="D62" s="766"/>
      <c r="E62" s="766"/>
      <c r="F62" s="766"/>
      <c r="G62" s="766"/>
      <c r="H62" s="766"/>
      <c r="I62" s="766"/>
      <c r="J62" s="766"/>
      <c r="K62" s="766"/>
      <c r="L62" s="766"/>
      <c r="M62" s="767"/>
    </row>
    <row r="63" spans="1:13" ht="15.75">
      <c r="A63" s="55">
        <v>2</v>
      </c>
      <c r="B63" s="55" t="s">
        <v>612</v>
      </c>
      <c r="C63" s="55"/>
      <c r="D63" s="55"/>
      <c r="E63" s="55"/>
      <c r="F63" s="55"/>
      <c r="G63" s="55"/>
      <c r="H63" s="55"/>
      <c r="I63" s="55"/>
      <c r="J63" s="55"/>
      <c r="K63" s="55"/>
      <c r="L63" s="55"/>
      <c r="M63" s="55"/>
    </row>
    <row r="64" spans="1:13" ht="76.5">
      <c r="A64" s="55"/>
      <c r="B64" s="74" t="s">
        <v>293</v>
      </c>
      <c r="C64" s="67" t="s">
        <v>294</v>
      </c>
      <c r="D64" s="78" t="s">
        <v>295</v>
      </c>
      <c r="E64" s="79">
        <v>1003.82</v>
      </c>
      <c r="F64" s="61"/>
      <c r="G64" s="60">
        <f>E64</f>
        <v>1003.82</v>
      </c>
      <c r="H64" s="60">
        <f>H33/12</f>
        <v>1003.8216666666667</v>
      </c>
      <c r="I64" s="61"/>
      <c r="J64" s="60">
        <f>H64</f>
        <v>1003.8216666666667</v>
      </c>
      <c r="K64" s="60">
        <f>H64-E64</f>
        <v>0.0016666666666651508</v>
      </c>
      <c r="L64" s="60"/>
      <c r="M64" s="60">
        <f>J64-G64</f>
        <v>0.0016666666666651508</v>
      </c>
    </row>
    <row r="65" spans="1:13" ht="90">
      <c r="A65" s="55"/>
      <c r="B65" s="74" t="s">
        <v>296</v>
      </c>
      <c r="C65" s="67" t="s">
        <v>297</v>
      </c>
      <c r="D65" s="80" t="s">
        <v>298</v>
      </c>
      <c r="E65" s="79">
        <v>1059.52</v>
      </c>
      <c r="F65" s="81"/>
      <c r="G65" s="71">
        <f>E65</f>
        <v>1059.52</v>
      </c>
      <c r="H65" s="82">
        <f>H34/12/H58</f>
        <v>1045.722</v>
      </c>
      <c r="I65" s="71"/>
      <c r="J65" s="79">
        <f>H65</f>
        <v>1045.722</v>
      </c>
      <c r="K65" s="79">
        <f>H65-E65</f>
        <v>-13.798000000000002</v>
      </c>
      <c r="L65" s="79"/>
      <c r="M65" s="79">
        <f>J65-G65</f>
        <v>-13.798000000000002</v>
      </c>
    </row>
    <row r="66" spans="1:13" ht="127.5">
      <c r="A66" s="55"/>
      <c r="B66" s="70" t="s">
        <v>299</v>
      </c>
      <c r="C66" s="67" t="s">
        <v>294</v>
      </c>
      <c r="D66" s="80" t="s">
        <v>300</v>
      </c>
      <c r="E66" s="79">
        <v>2031.2</v>
      </c>
      <c r="F66" s="71"/>
      <c r="G66" s="71">
        <f>E66</f>
        <v>2031.2</v>
      </c>
      <c r="H66" s="79">
        <f>H35/12</f>
        <v>2031.2</v>
      </c>
      <c r="I66" s="71"/>
      <c r="J66" s="79">
        <f>H66</f>
        <v>2031.2</v>
      </c>
      <c r="K66" s="79">
        <f>H66-E66</f>
        <v>0</v>
      </c>
      <c r="L66" s="79"/>
      <c r="M66" s="79">
        <f>J66-G66</f>
        <v>0</v>
      </c>
    </row>
    <row r="67" spans="1:13" ht="105">
      <c r="A67" s="55"/>
      <c r="B67" s="83" t="s">
        <v>301</v>
      </c>
      <c r="C67" s="71" t="s">
        <v>302</v>
      </c>
      <c r="D67" s="80" t="s">
        <v>303</v>
      </c>
      <c r="E67" s="79">
        <v>1003.73</v>
      </c>
      <c r="F67" s="84"/>
      <c r="G67" s="71">
        <f>E67</f>
        <v>1003.73</v>
      </c>
      <c r="H67" s="79">
        <f>H36/H60</f>
        <v>1000.1755555555555</v>
      </c>
      <c r="I67" s="71"/>
      <c r="J67" s="79">
        <f>H67</f>
        <v>1000.1755555555555</v>
      </c>
      <c r="K67" s="79">
        <f>H67-E67</f>
        <v>-3.5544444444444707</v>
      </c>
      <c r="L67" s="79"/>
      <c r="M67" s="79">
        <f>J67-G67</f>
        <v>-3.5544444444444707</v>
      </c>
    </row>
    <row r="68" spans="1:13" ht="15.75" hidden="1" outlineLevel="1">
      <c r="A68" s="55"/>
      <c r="B68" s="70"/>
      <c r="C68" s="55"/>
      <c r="D68" s="71"/>
      <c r="E68" s="85"/>
      <c r="F68" s="84"/>
      <c r="G68" s="71"/>
      <c r="H68" s="86"/>
      <c r="I68" s="71"/>
      <c r="J68" s="71"/>
      <c r="K68" s="71"/>
      <c r="L68" s="71"/>
      <c r="M68" s="71"/>
    </row>
    <row r="69" spans="1:13" ht="15.75" hidden="1" outlineLevel="1">
      <c r="A69" s="55"/>
      <c r="B69" s="70"/>
      <c r="C69" s="55"/>
      <c r="D69" s="71"/>
      <c r="E69" s="85"/>
      <c r="F69" s="84"/>
      <c r="G69" s="71"/>
      <c r="H69" s="86"/>
      <c r="I69" s="71"/>
      <c r="J69" s="71"/>
      <c r="K69" s="71"/>
      <c r="L69" s="71"/>
      <c r="M69" s="71"/>
    </row>
    <row r="70" spans="1:13" ht="15.75" customHeight="1" collapsed="1">
      <c r="A70" s="765" t="s">
        <v>291</v>
      </c>
      <c r="B70" s="766"/>
      <c r="C70" s="766"/>
      <c r="D70" s="766"/>
      <c r="E70" s="766"/>
      <c r="F70" s="766"/>
      <c r="G70" s="766"/>
      <c r="H70" s="766"/>
      <c r="I70" s="766"/>
      <c r="J70" s="766"/>
      <c r="K70" s="766"/>
      <c r="L70" s="766"/>
      <c r="M70" s="767"/>
    </row>
    <row r="71" spans="1:13" ht="45.75" customHeight="1">
      <c r="A71" s="765" t="s">
        <v>304</v>
      </c>
      <c r="B71" s="766"/>
      <c r="C71" s="766"/>
      <c r="D71" s="766"/>
      <c r="E71" s="766"/>
      <c r="F71" s="766"/>
      <c r="G71" s="766"/>
      <c r="H71" s="766"/>
      <c r="I71" s="766"/>
      <c r="J71" s="766"/>
      <c r="K71" s="766"/>
      <c r="L71" s="766"/>
      <c r="M71" s="767"/>
    </row>
    <row r="72" spans="1:13" ht="15.75">
      <c r="A72" s="55">
        <v>3</v>
      </c>
      <c r="B72" s="55" t="s">
        <v>617</v>
      </c>
      <c r="C72" s="55"/>
      <c r="D72" s="55"/>
      <c r="E72" s="55"/>
      <c r="F72" s="55"/>
      <c r="G72" s="55"/>
      <c r="H72" s="55"/>
      <c r="I72" s="55"/>
      <c r="J72" s="55"/>
      <c r="K72" s="55"/>
      <c r="L72" s="55"/>
      <c r="M72" s="55"/>
    </row>
    <row r="73" spans="1:13" ht="15.75">
      <c r="A73" s="55"/>
      <c r="B73" s="65"/>
      <c r="C73" s="71"/>
      <c r="D73" s="65"/>
      <c r="E73" s="71"/>
      <c r="F73" s="69"/>
      <c r="G73" s="60"/>
      <c r="H73" s="60"/>
      <c r="I73" s="60"/>
      <c r="J73" s="60"/>
      <c r="K73" s="60"/>
      <c r="L73" s="60"/>
      <c r="M73" s="60"/>
    </row>
    <row r="74" spans="1:13" ht="15.75" hidden="1" outlineLevel="1">
      <c r="A74" s="55"/>
      <c r="B74" s="70"/>
      <c r="C74" s="71"/>
      <c r="D74" s="70"/>
      <c r="E74" s="79"/>
      <c r="F74" s="79"/>
      <c r="G74" s="79"/>
      <c r="H74" s="79"/>
      <c r="I74" s="79"/>
      <c r="J74" s="79"/>
      <c r="K74" s="79"/>
      <c r="L74" s="79"/>
      <c r="M74" s="79"/>
    </row>
    <row r="75" spans="1:13" ht="15.75" hidden="1" outlineLevel="1">
      <c r="A75" s="55"/>
      <c r="B75" s="70"/>
      <c r="C75" s="71"/>
      <c r="D75" s="70"/>
      <c r="E75" s="79"/>
      <c r="F75" s="71"/>
      <c r="G75" s="71"/>
      <c r="H75" s="71"/>
      <c r="I75" s="71"/>
      <c r="J75" s="79"/>
      <c r="K75" s="79"/>
      <c r="L75" s="71"/>
      <c r="M75" s="79"/>
    </row>
    <row r="76" spans="1:13" ht="15.75" hidden="1" outlineLevel="1">
      <c r="A76" s="55"/>
      <c r="B76" s="70"/>
      <c r="C76" s="71"/>
      <c r="D76" s="70"/>
      <c r="E76" s="79"/>
      <c r="F76" s="71"/>
      <c r="G76" s="71"/>
      <c r="H76" s="79"/>
      <c r="I76" s="71"/>
      <c r="J76" s="79"/>
      <c r="K76" s="79"/>
      <c r="L76" s="71"/>
      <c r="M76" s="79"/>
    </row>
    <row r="77" spans="1:13" ht="15.75" hidden="1" outlineLevel="1">
      <c r="A77" s="55"/>
      <c r="B77" s="87"/>
      <c r="C77" s="71"/>
      <c r="D77" s="87"/>
      <c r="E77" s="79"/>
      <c r="F77" s="88"/>
      <c r="G77" s="71"/>
      <c r="H77" s="79"/>
      <c r="I77" s="88"/>
      <c r="J77" s="79"/>
      <c r="K77" s="79"/>
      <c r="L77" s="88"/>
      <c r="M77" s="79"/>
    </row>
    <row r="78" spans="1:13" ht="15.75" customHeight="1" collapsed="1">
      <c r="A78" s="765" t="s">
        <v>305</v>
      </c>
      <c r="B78" s="766"/>
      <c r="C78" s="766"/>
      <c r="D78" s="766"/>
      <c r="E78" s="766"/>
      <c r="F78" s="766"/>
      <c r="G78" s="766"/>
      <c r="H78" s="766"/>
      <c r="I78" s="766"/>
      <c r="J78" s="766"/>
      <c r="K78" s="766"/>
      <c r="L78" s="766"/>
      <c r="M78" s="767"/>
    </row>
    <row r="79" spans="1:13" ht="15.75" customHeight="1" hidden="1">
      <c r="A79" s="765"/>
      <c r="B79" s="766"/>
      <c r="C79" s="766"/>
      <c r="D79" s="766"/>
      <c r="E79" s="766"/>
      <c r="F79" s="766"/>
      <c r="G79" s="766"/>
      <c r="H79" s="766"/>
      <c r="I79" s="766"/>
      <c r="J79" s="766"/>
      <c r="K79" s="766"/>
      <c r="L79" s="766"/>
      <c r="M79" s="767"/>
    </row>
    <row r="80" spans="1:13" ht="15.75">
      <c r="A80" s="55">
        <v>4</v>
      </c>
      <c r="B80" s="55" t="s">
        <v>633</v>
      </c>
      <c r="C80" s="55"/>
      <c r="D80" s="55"/>
      <c r="E80" s="55"/>
      <c r="F80" s="55"/>
      <c r="G80" s="55"/>
      <c r="H80" s="55"/>
      <c r="I80" s="55"/>
      <c r="J80" s="55"/>
      <c r="K80" s="55"/>
      <c r="L80" s="55"/>
      <c r="M80" s="55"/>
    </row>
    <row r="81" spans="1:13" ht="15.75">
      <c r="A81" s="55"/>
      <c r="B81" s="71"/>
      <c r="C81" s="71"/>
      <c r="D81" s="71"/>
      <c r="E81" s="71"/>
      <c r="F81" s="89"/>
      <c r="G81" s="71"/>
      <c r="H81" s="71"/>
      <c r="I81" s="71"/>
      <c r="J81" s="71"/>
      <c r="K81" s="71"/>
      <c r="L81" s="71"/>
      <c r="M81" s="71"/>
    </row>
    <row r="82" spans="1:13" ht="15.75" hidden="1" outlineLevel="1">
      <c r="A82" s="55"/>
      <c r="B82" s="64"/>
      <c r="C82" s="55"/>
      <c r="D82" s="55"/>
      <c r="E82" s="55"/>
      <c r="F82" s="89"/>
      <c r="G82" s="55"/>
      <c r="H82" s="55"/>
      <c r="I82" s="55"/>
      <c r="J82" s="55"/>
      <c r="K82" s="90"/>
      <c r="L82" s="90"/>
      <c r="M82" s="90"/>
    </row>
    <row r="83" spans="1:13" ht="15.75" hidden="1" outlineLevel="1">
      <c r="A83" s="55"/>
      <c r="B83" s="64"/>
      <c r="C83" s="55"/>
      <c r="D83" s="55"/>
      <c r="E83" s="55"/>
      <c r="F83" s="89"/>
      <c r="G83" s="55"/>
      <c r="H83" s="55"/>
      <c r="I83" s="55"/>
      <c r="J83" s="55"/>
      <c r="K83" s="90"/>
      <c r="L83" s="90"/>
      <c r="M83" s="90"/>
    </row>
    <row r="84" spans="1:13" ht="15.75" hidden="1" outlineLevel="1">
      <c r="A84" s="55"/>
      <c r="B84" s="64"/>
      <c r="C84" s="55"/>
      <c r="D84" s="55"/>
      <c r="E84" s="55"/>
      <c r="F84" s="89"/>
      <c r="G84" s="55"/>
      <c r="H84" s="55"/>
      <c r="I84" s="55"/>
      <c r="J84" s="55"/>
      <c r="K84" s="90"/>
      <c r="L84" s="90"/>
      <c r="M84" s="90"/>
    </row>
    <row r="85" spans="1:13" ht="15.75" hidden="1" outlineLevel="1">
      <c r="A85" s="55"/>
      <c r="B85" s="64"/>
      <c r="C85" s="55"/>
      <c r="D85" s="55"/>
      <c r="E85" s="55"/>
      <c r="F85" s="89"/>
      <c r="G85" s="55"/>
      <c r="H85" s="55"/>
      <c r="I85" s="55"/>
      <c r="J85" s="55"/>
      <c r="K85" s="90"/>
      <c r="L85" s="90"/>
      <c r="M85" s="90"/>
    </row>
    <row r="86" spans="1:13" ht="15.75" hidden="1" outlineLevel="1">
      <c r="A86" s="55"/>
      <c r="B86" s="70"/>
      <c r="C86" s="71"/>
      <c r="D86" s="71"/>
      <c r="E86" s="71"/>
      <c r="F86" s="71"/>
      <c r="G86" s="55"/>
      <c r="H86" s="55"/>
      <c r="I86" s="55"/>
      <c r="J86" s="55"/>
      <c r="K86" s="90"/>
      <c r="L86" s="90"/>
      <c r="M86" s="90"/>
    </row>
    <row r="87" spans="1:13" ht="15.75" customHeight="1" collapsed="1">
      <c r="A87" s="765" t="s">
        <v>305</v>
      </c>
      <c r="B87" s="766"/>
      <c r="C87" s="766"/>
      <c r="D87" s="766"/>
      <c r="E87" s="766"/>
      <c r="F87" s="766"/>
      <c r="G87" s="766"/>
      <c r="H87" s="766"/>
      <c r="I87" s="766"/>
      <c r="J87" s="766"/>
      <c r="K87" s="766"/>
      <c r="L87" s="766"/>
      <c r="M87" s="767"/>
    </row>
    <row r="88" spans="1:13" ht="15.75" customHeight="1">
      <c r="A88" s="765" t="s">
        <v>306</v>
      </c>
      <c r="B88" s="766"/>
      <c r="C88" s="766"/>
      <c r="D88" s="766"/>
      <c r="E88" s="766"/>
      <c r="F88" s="766"/>
      <c r="G88" s="766"/>
      <c r="H88" s="766"/>
      <c r="I88" s="766"/>
      <c r="J88" s="766"/>
      <c r="K88" s="766"/>
      <c r="L88" s="766"/>
      <c r="M88" s="767"/>
    </row>
    <row r="89" spans="1:13" ht="99.75" customHeight="1">
      <c r="A89" s="741" t="s">
        <v>307</v>
      </c>
      <c r="B89" s="722"/>
      <c r="C89" s="722"/>
      <c r="D89" s="722"/>
      <c r="E89" s="722"/>
      <c r="F89" s="722"/>
      <c r="G89" s="722"/>
      <c r="H89" s="722"/>
      <c r="I89" s="722"/>
      <c r="J89" s="722"/>
      <c r="K89" s="722"/>
      <c r="L89" s="722"/>
      <c r="M89" s="723"/>
    </row>
    <row r="91" spans="1:4" ht="19.5" customHeight="1">
      <c r="A91" s="56" t="s">
        <v>308</v>
      </c>
      <c r="B91" s="56"/>
      <c r="C91" s="56"/>
      <c r="D91" s="56"/>
    </row>
    <row r="92" spans="1:13" ht="46.5" customHeight="1">
      <c r="A92" s="724" t="s">
        <v>309</v>
      </c>
      <c r="B92" s="724"/>
      <c r="C92" s="724"/>
      <c r="D92" s="724"/>
      <c r="E92" s="724"/>
      <c r="F92" s="724"/>
      <c r="G92" s="724"/>
      <c r="H92" s="724"/>
      <c r="I92" s="724"/>
      <c r="J92" s="724"/>
      <c r="K92" s="724"/>
      <c r="L92" s="724"/>
      <c r="M92" s="724"/>
    </row>
    <row r="93" spans="1:4" ht="18" customHeight="1">
      <c r="A93" s="769" t="s">
        <v>310</v>
      </c>
      <c r="B93" s="769"/>
      <c r="C93" s="769"/>
      <c r="D93" s="769"/>
    </row>
    <row r="94" spans="1:4" ht="19.5" customHeight="1">
      <c r="A94" s="91" t="s">
        <v>311</v>
      </c>
      <c r="B94" s="91"/>
      <c r="C94" s="91"/>
      <c r="D94" s="91"/>
    </row>
    <row r="95" spans="1:5" ht="15.75">
      <c r="A95" s="740" t="s">
        <v>312</v>
      </c>
      <c r="B95" s="740"/>
      <c r="C95" s="740"/>
      <c r="D95" s="740"/>
      <c r="E95" s="740"/>
    </row>
    <row r="96" spans="1:13" ht="15.75">
      <c r="A96" s="740"/>
      <c r="B96" s="740"/>
      <c r="C96" s="740"/>
      <c r="D96" s="740"/>
      <c r="E96" s="740"/>
      <c r="G96" s="764"/>
      <c r="H96" s="764"/>
      <c r="J96" s="764" t="s">
        <v>639</v>
      </c>
      <c r="K96" s="764"/>
      <c r="L96" s="764"/>
      <c r="M96" s="764"/>
    </row>
    <row r="97" spans="1:13" ht="15.75" customHeight="1">
      <c r="A97" s="92"/>
      <c r="B97" s="92"/>
      <c r="C97" s="92"/>
      <c r="D97" s="92"/>
      <c r="E97" s="92"/>
      <c r="J97" s="768" t="s">
        <v>313</v>
      </c>
      <c r="K97" s="768"/>
      <c r="L97" s="768"/>
      <c r="M97" s="768"/>
    </row>
    <row r="98" spans="1:13" ht="43.5" customHeight="1">
      <c r="A98" s="740" t="s">
        <v>314</v>
      </c>
      <c r="B98" s="740"/>
      <c r="C98" s="740"/>
      <c r="D98" s="740"/>
      <c r="E98" s="740"/>
      <c r="G98" s="764"/>
      <c r="H98" s="764"/>
      <c r="J98" s="764" t="s">
        <v>643</v>
      </c>
      <c r="K98" s="764"/>
      <c r="L98" s="764"/>
      <c r="M98" s="764"/>
    </row>
    <row r="99" spans="1:13" ht="15.75" customHeight="1">
      <c r="A99" s="740"/>
      <c r="B99" s="740"/>
      <c r="C99" s="740"/>
      <c r="D99" s="740"/>
      <c r="E99" s="740"/>
      <c r="J99" s="768" t="s">
        <v>313</v>
      </c>
      <c r="K99" s="768"/>
      <c r="L99" s="768"/>
      <c r="M99" s="768"/>
    </row>
  </sheetData>
  <mergeCells count="72">
    <mergeCell ref="J1:M4"/>
    <mergeCell ref="A5:M5"/>
    <mergeCell ref="A6:M6"/>
    <mergeCell ref="A7:A8"/>
    <mergeCell ref="E7:M7"/>
    <mergeCell ref="E8:M8"/>
    <mergeCell ref="A9:A10"/>
    <mergeCell ref="E9:M9"/>
    <mergeCell ref="E10:M10"/>
    <mergeCell ref="A11:A12"/>
    <mergeCell ref="E11:M11"/>
    <mergeCell ref="E12:M12"/>
    <mergeCell ref="A13:M13"/>
    <mergeCell ref="B15:M15"/>
    <mergeCell ref="B16:M16"/>
    <mergeCell ref="B17:M17"/>
    <mergeCell ref="A20:M20"/>
    <mergeCell ref="B23:M23"/>
    <mergeCell ref="B24:M24"/>
    <mergeCell ref="B25:M25"/>
    <mergeCell ref="A30:A31"/>
    <mergeCell ref="B30:D31"/>
    <mergeCell ref="E30:G30"/>
    <mergeCell ref="H30:J30"/>
    <mergeCell ref="K30:M30"/>
    <mergeCell ref="R30:T30"/>
    <mergeCell ref="U30:W30"/>
    <mergeCell ref="X30:Z30"/>
    <mergeCell ref="B32:D32"/>
    <mergeCell ref="B33:D33"/>
    <mergeCell ref="B34:D34"/>
    <mergeCell ref="B35:D35"/>
    <mergeCell ref="B36:D36"/>
    <mergeCell ref="B37:D37"/>
    <mergeCell ref="B38:D38"/>
    <mergeCell ref="B39:D39"/>
    <mergeCell ref="A40:M40"/>
    <mergeCell ref="A41:M41"/>
    <mergeCell ref="A43:M43"/>
    <mergeCell ref="A46:A47"/>
    <mergeCell ref="B46:D47"/>
    <mergeCell ref="E46:G46"/>
    <mergeCell ref="H46:J46"/>
    <mergeCell ref="K46:M46"/>
    <mergeCell ref="A53:A54"/>
    <mergeCell ref="B53:B54"/>
    <mergeCell ref="C53:C54"/>
    <mergeCell ref="D53:D54"/>
    <mergeCell ref="E53:G53"/>
    <mergeCell ref="H53:J53"/>
    <mergeCell ref="K53:M53"/>
    <mergeCell ref="B48:D48"/>
    <mergeCell ref="B49:D49"/>
    <mergeCell ref="A92:M92"/>
    <mergeCell ref="A70:M70"/>
    <mergeCell ref="A71:M71"/>
    <mergeCell ref="A78:M78"/>
    <mergeCell ref="A79:M79"/>
    <mergeCell ref="A98:E99"/>
    <mergeCell ref="G98:H98"/>
    <mergeCell ref="J98:M98"/>
    <mergeCell ref="J99:M99"/>
    <mergeCell ref="J96:M96"/>
    <mergeCell ref="A61:M61"/>
    <mergeCell ref="A62:M62"/>
    <mergeCell ref="J97:M97"/>
    <mergeCell ref="A93:D93"/>
    <mergeCell ref="A95:E96"/>
    <mergeCell ref="G96:H96"/>
    <mergeCell ref="A87:M87"/>
    <mergeCell ref="A88:M88"/>
    <mergeCell ref="A89:M89"/>
  </mergeCells>
  <printOptions/>
  <pageMargins left="0.56" right="0.2" top="0.65" bottom="0.48" header="0.5" footer="0.5"/>
  <pageSetup horizontalDpi="600" verticalDpi="600" orientation="portrait" paperSize="9" scale="50" r:id="rId1"/>
</worksheet>
</file>

<file path=xl/worksheets/sheet20.xml><?xml version="1.0" encoding="utf-8"?>
<worksheet xmlns="http://schemas.openxmlformats.org/spreadsheetml/2006/main" xmlns:r="http://schemas.openxmlformats.org/officeDocument/2006/relationships">
  <dimension ref="A1:Z78"/>
  <sheetViews>
    <sheetView view="pageBreakPreview" zoomScaleSheetLayoutView="100" zoomScalePageLayoutView="0" workbookViewId="0" topLeftCell="A64">
      <selection activeCell="J81" sqref="J81:M81"/>
    </sheetView>
  </sheetViews>
  <sheetFormatPr defaultColWidth="9.00390625" defaultRowHeight="12.75"/>
  <cols>
    <col min="1" max="1" width="4.375" style="334" customWidth="1"/>
    <col min="2" max="2" width="14.625" style="334" customWidth="1"/>
    <col min="3" max="3" width="9.125" style="334" customWidth="1"/>
    <col min="4" max="4" width="13.75390625" style="334" customWidth="1"/>
    <col min="5" max="13" width="13.00390625" style="334" customWidth="1"/>
    <col min="14" max="16384" width="9.125" style="334" customWidth="1"/>
  </cols>
  <sheetData>
    <row r="1" spans="10:13" ht="15.75" customHeight="1">
      <c r="J1" s="962" t="s">
        <v>644</v>
      </c>
      <c r="K1" s="962"/>
      <c r="L1" s="962"/>
      <c r="M1" s="962"/>
    </row>
    <row r="2" spans="10:13" ht="15.75">
      <c r="J2" s="962"/>
      <c r="K2" s="962"/>
      <c r="L2" s="962"/>
      <c r="M2" s="962"/>
    </row>
    <row r="3" spans="10:13" ht="15.75">
      <c r="J3" s="962"/>
      <c r="K3" s="962"/>
      <c r="L3" s="962"/>
      <c r="M3" s="962"/>
    </row>
    <row r="4" spans="10:13" ht="15.75">
      <c r="J4" s="962"/>
      <c r="K4" s="962"/>
      <c r="L4" s="962"/>
      <c r="M4" s="962"/>
    </row>
    <row r="5" spans="1:13" ht="15.75">
      <c r="A5" s="965" t="s">
        <v>215</v>
      </c>
      <c r="B5" s="965"/>
      <c r="C5" s="965"/>
      <c r="D5" s="965"/>
      <c r="E5" s="965"/>
      <c r="F5" s="965"/>
      <c r="G5" s="965"/>
      <c r="H5" s="965"/>
      <c r="I5" s="965"/>
      <c r="J5" s="965"/>
      <c r="K5" s="965"/>
      <c r="L5" s="965"/>
      <c r="M5" s="965"/>
    </row>
    <row r="6" spans="1:13" ht="15.75">
      <c r="A6" s="965" t="s">
        <v>182</v>
      </c>
      <c r="B6" s="965"/>
      <c r="C6" s="965"/>
      <c r="D6" s="965"/>
      <c r="E6" s="965"/>
      <c r="F6" s="965"/>
      <c r="G6" s="965"/>
      <c r="H6" s="965"/>
      <c r="I6" s="965"/>
      <c r="J6" s="965"/>
      <c r="K6" s="965"/>
      <c r="L6" s="965"/>
      <c r="M6" s="965"/>
    </row>
    <row r="7" spans="1:13" ht="15.75">
      <c r="A7" s="963" t="s">
        <v>551</v>
      </c>
      <c r="B7" s="335" t="s">
        <v>552</v>
      </c>
      <c r="C7" s="336"/>
      <c r="E7" s="966" t="s">
        <v>553</v>
      </c>
      <c r="F7" s="966"/>
      <c r="G7" s="966"/>
      <c r="H7" s="966"/>
      <c r="I7" s="966"/>
      <c r="J7" s="966"/>
      <c r="K7" s="966"/>
      <c r="L7" s="966"/>
      <c r="M7" s="966"/>
    </row>
    <row r="8" spans="1:13" ht="15" customHeight="1">
      <c r="A8" s="963"/>
      <c r="B8" s="337" t="s">
        <v>646</v>
      </c>
      <c r="C8" s="336"/>
      <c r="E8" s="967" t="s">
        <v>555</v>
      </c>
      <c r="F8" s="967"/>
      <c r="G8" s="967"/>
      <c r="H8" s="967"/>
      <c r="I8" s="967"/>
      <c r="J8" s="967"/>
      <c r="K8" s="967"/>
      <c r="L8" s="967"/>
      <c r="M8" s="967"/>
    </row>
    <row r="9" spans="1:13" ht="15.75">
      <c r="A9" s="963" t="s">
        <v>556</v>
      </c>
      <c r="B9" s="335" t="s">
        <v>557</v>
      </c>
      <c r="C9" s="336"/>
      <c r="E9" s="966" t="s">
        <v>553</v>
      </c>
      <c r="F9" s="966"/>
      <c r="G9" s="966"/>
      <c r="H9" s="966"/>
      <c r="I9" s="966"/>
      <c r="J9" s="966"/>
      <c r="K9" s="966"/>
      <c r="L9" s="966"/>
      <c r="M9" s="966"/>
    </row>
    <row r="10" spans="1:13" ht="15" customHeight="1">
      <c r="A10" s="963"/>
      <c r="B10" s="337" t="s">
        <v>646</v>
      </c>
      <c r="C10" s="336"/>
      <c r="E10" s="968" t="s">
        <v>558</v>
      </c>
      <c r="F10" s="968"/>
      <c r="G10" s="968"/>
      <c r="H10" s="968"/>
      <c r="I10" s="968"/>
      <c r="J10" s="968"/>
      <c r="K10" s="968"/>
      <c r="L10" s="968"/>
      <c r="M10" s="968"/>
    </row>
    <row r="11" spans="1:13" ht="15.75">
      <c r="A11" s="963" t="s">
        <v>559</v>
      </c>
      <c r="B11" s="335" t="s">
        <v>69</v>
      </c>
      <c r="C11" s="335" t="s">
        <v>356</v>
      </c>
      <c r="E11" s="966" t="s">
        <v>70</v>
      </c>
      <c r="F11" s="966"/>
      <c r="G11" s="966"/>
      <c r="H11" s="966"/>
      <c r="I11" s="966"/>
      <c r="J11" s="966"/>
      <c r="K11" s="966"/>
      <c r="L11" s="966"/>
      <c r="M11" s="966"/>
    </row>
    <row r="12" spans="1:13" ht="24" customHeight="1">
      <c r="A12" s="963"/>
      <c r="B12" s="338" t="s">
        <v>650</v>
      </c>
      <c r="C12" s="338" t="s">
        <v>563</v>
      </c>
      <c r="E12" s="967" t="s">
        <v>564</v>
      </c>
      <c r="F12" s="967"/>
      <c r="G12" s="967"/>
      <c r="H12" s="967"/>
      <c r="I12" s="967"/>
      <c r="J12" s="967"/>
      <c r="K12" s="967"/>
      <c r="L12" s="967"/>
      <c r="M12" s="967"/>
    </row>
    <row r="13" spans="1:13" ht="19.5" customHeight="1">
      <c r="A13" s="969" t="s">
        <v>651</v>
      </c>
      <c r="B13" s="969"/>
      <c r="C13" s="969"/>
      <c r="D13" s="969"/>
      <c r="E13" s="969"/>
      <c r="F13" s="969"/>
      <c r="G13" s="969"/>
      <c r="H13" s="969"/>
      <c r="I13" s="969"/>
      <c r="J13" s="969"/>
      <c r="K13" s="969"/>
      <c r="L13" s="969"/>
      <c r="M13" s="969"/>
    </row>
    <row r="14" ht="15.75">
      <c r="A14" s="339"/>
    </row>
    <row r="15" spans="1:13" ht="31.5">
      <c r="A15" s="340" t="s">
        <v>576</v>
      </c>
      <c r="B15" s="961" t="s">
        <v>652</v>
      </c>
      <c r="C15" s="961"/>
      <c r="D15" s="961"/>
      <c r="E15" s="961"/>
      <c r="F15" s="961"/>
      <c r="G15" s="961"/>
      <c r="H15" s="961"/>
      <c r="I15" s="961"/>
      <c r="J15" s="961"/>
      <c r="K15" s="961"/>
      <c r="L15" s="961"/>
      <c r="M15" s="961"/>
    </row>
    <row r="16" spans="1:13" ht="15.75">
      <c r="A16" s="340">
        <v>1</v>
      </c>
      <c r="B16" s="954" t="s">
        <v>70</v>
      </c>
      <c r="C16" s="955"/>
      <c r="D16" s="955"/>
      <c r="E16" s="955"/>
      <c r="F16" s="955"/>
      <c r="G16" s="955"/>
      <c r="H16" s="955"/>
      <c r="I16" s="955"/>
      <c r="J16" s="955"/>
      <c r="K16" s="955"/>
      <c r="L16" s="955"/>
      <c r="M16" s="956"/>
    </row>
    <row r="17" spans="1:13" ht="15.75">
      <c r="A17" s="340"/>
      <c r="B17" s="961"/>
      <c r="C17" s="961"/>
      <c r="D17" s="961"/>
      <c r="E17" s="961"/>
      <c r="F17" s="961"/>
      <c r="G17" s="961"/>
      <c r="H17" s="961"/>
      <c r="I17" s="961"/>
      <c r="J17" s="961"/>
      <c r="K17" s="961"/>
      <c r="L17" s="961"/>
      <c r="M17" s="961"/>
    </row>
    <row r="18" ht="15.75">
      <c r="A18" s="339"/>
    </row>
    <row r="19" ht="15.75">
      <c r="A19" s="341" t="s">
        <v>654</v>
      </c>
    </row>
    <row r="20" spans="1:13" ht="15.75">
      <c r="A20" s="960" t="s">
        <v>71</v>
      </c>
      <c r="B20" s="960"/>
      <c r="C20" s="960"/>
      <c r="D20" s="960"/>
      <c r="E20" s="960"/>
      <c r="F20" s="960"/>
      <c r="G20" s="960"/>
      <c r="H20" s="960"/>
      <c r="I20" s="960"/>
      <c r="J20" s="960"/>
      <c r="K20" s="960"/>
      <c r="L20" s="960"/>
      <c r="M20" s="960"/>
    </row>
    <row r="21" ht="15.75">
      <c r="A21" s="341" t="s">
        <v>656</v>
      </c>
    </row>
    <row r="22" ht="15.75">
      <c r="A22" s="339"/>
    </row>
    <row r="23" spans="1:13" ht="32.25" customHeight="1">
      <c r="A23" s="340" t="s">
        <v>576</v>
      </c>
      <c r="B23" s="961" t="s">
        <v>657</v>
      </c>
      <c r="C23" s="961"/>
      <c r="D23" s="961"/>
      <c r="E23" s="961"/>
      <c r="F23" s="961"/>
      <c r="G23" s="961"/>
      <c r="H23" s="961"/>
      <c r="I23" s="961"/>
      <c r="J23" s="961"/>
      <c r="K23" s="961"/>
      <c r="L23" s="961"/>
      <c r="M23" s="961"/>
    </row>
    <row r="24" spans="1:13" ht="15.75">
      <c r="A24" s="340">
        <v>1</v>
      </c>
      <c r="B24" s="954" t="s">
        <v>72</v>
      </c>
      <c r="C24" s="955"/>
      <c r="D24" s="955"/>
      <c r="E24" s="955"/>
      <c r="F24" s="955"/>
      <c r="G24" s="955"/>
      <c r="H24" s="955"/>
      <c r="I24" s="955"/>
      <c r="J24" s="955"/>
      <c r="K24" s="955"/>
      <c r="L24" s="955"/>
      <c r="M24" s="956"/>
    </row>
    <row r="25" spans="1:13" ht="15.75">
      <c r="A25" s="340"/>
      <c r="B25" s="961"/>
      <c r="C25" s="961"/>
      <c r="D25" s="961"/>
      <c r="E25" s="961"/>
      <c r="F25" s="961"/>
      <c r="G25" s="961"/>
      <c r="H25" s="961"/>
      <c r="I25" s="961"/>
      <c r="J25" s="961"/>
      <c r="K25" s="961"/>
      <c r="L25" s="961"/>
      <c r="M25" s="961"/>
    </row>
    <row r="26" ht="15.75">
      <c r="A26" s="339"/>
    </row>
    <row r="27" ht="15.75">
      <c r="A27" s="341" t="s">
        <v>658</v>
      </c>
    </row>
    <row r="28" ht="15.75">
      <c r="B28" s="336" t="s">
        <v>659</v>
      </c>
    </row>
    <row r="29" ht="15.75">
      <c r="A29" s="339"/>
    </row>
    <row r="30" spans="1:26" ht="30" customHeight="1">
      <c r="A30" s="961" t="s">
        <v>576</v>
      </c>
      <c r="B30" s="961" t="s">
        <v>660</v>
      </c>
      <c r="C30" s="961"/>
      <c r="D30" s="961"/>
      <c r="E30" s="961" t="s">
        <v>568</v>
      </c>
      <c r="F30" s="961"/>
      <c r="G30" s="961"/>
      <c r="H30" s="961" t="s">
        <v>661</v>
      </c>
      <c r="I30" s="961"/>
      <c r="J30" s="961"/>
      <c r="K30" s="961" t="s">
        <v>570</v>
      </c>
      <c r="L30" s="961"/>
      <c r="M30" s="961"/>
      <c r="R30" s="964"/>
      <c r="S30" s="964"/>
      <c r="T30" s="964"/>
      <c r="U30" s="964"/>
      <c r="V30" s="964"/>
      <c r="W30" s="964"/>
      <c r="X30" s="964"/>
      <c r="Y30" s="964"/>
      <c r="Z30" s="964"/>
    </row>
    <row r="31" spans="1:26" ht="33" customHeight="1">
      <c r="A31" s="961"/>
      <c r="B31" s="961"/>
      <c r="C31" s="961"/>
      <c r="D31" s="961"/>
      <c r="E31" s="340" t="s">
        <v>571</v>
      </c>
      <c r="F31" s="340" t="s">
        <v>572</v>
      </c>
      <c r="G31" s="340" t="s">
        <v>573</v>
      </c>
      <c r="H31" s="340" t="s">
        <v>571</v>
      </c>
      <c r="I31" s="340" t="s">
        <v>572</v>
      </c>
      <c r="J31" s="340" t="s">
        <v>573</v>
      </c>
      <c r="K31" s="340" t="s">
        <v>571</v>
      </c>
      <c r="L31" s="340" t="s">
        <v>572</v>
      </c>
      <c r="M31" s="340" t="s">
        <v>573</v>
      </c>
      <c r="R31" s="342"/>
      <c r="S31" s="342"/>
      <c r="T31" s="342"/>
      <c r="U31" s="342"/>
      <c r="V31" s="342"/>
      <c r="W31" s="342"/>
      <c r="X31" s="342"/>
      <c r="Y31" s="342"/>
      <c r="Z31" s="342"/>
    </row>
    <row r="32" spans="1:26" ht="15.75">
      <c r="A32" s="340">
        <v>1</v>
      </c>
      <c r="B32" s="961">
        <v>2</v>
      </c>
      <c r="C32" s="961"/>
      <c r="D32" s="961"/>
      <c r="E32" s="340">
        <v>3</v>
      </c>
      <c r="F32" s="340">
        <v>4</v>
      </c>
      <c r="G32" s="340">
        <v>5</v>
      </c>
      <c r="H32" s="340">
        <v>6</v>
      </c>
      <c r="I32" s="340">
        <v>7</v>
      </c>
      <c r="J32" s="340">
        <v>8</v>
      </c>
      <c r="K32" s="340">
        <v>9</v>
      </c>
      <c r="L32" s="340">
        <v>10</v>
      </c>
      <c r="M32" s="340">
        <v>11</v>
      </c>
      <c r="R32" s="342"/>
      <c r="S32" s="342"/>
      <c r="T32" s="342"/>
      <c r="U32" s="342"/>
      <c r="V32" s="342"/>
      <c r="W32" s="342"/>
      <c r="X32" s="342"/>
      <c r="Y32" s="342"/>
      <c r="Z32" s="342"/>
    </row>
    <row r="33" spans="1:26" ht="57" customHeight="1">
      <c r="A33" s="340">
        <v>1</v>
      </c>
      <c r="B33" s="971" t="s">
        <v>72</v>
      </c>
      <c r="C33" s="972"/>
      <c r="D33" s="973"/>
      <c r="E33" s="340">
        <v>2647159</v>
      </c>
      <c r="F33" s="340"/>
      <c r="G33" s="340">
        <f>E33+F33</f>
        <v>2647159</v>
      </c>
      <c r="H33" s="340">
        <v>2168856.9</v>
      </c>
      <c r="I33" s="340"/>
      <c r="J33" s="340">
        <f>H33+I33</f>
        <v>2168856.9</v>
      </c>
      <c r="K33" s="340">
        <f>H33-E33</f>
        <v>-478302.1000000001</v>
      </c>
      <c r="L33" s="340"/>
      <c r="M33" s="340">
        <f>J33-G33</f>
        <v>-478302.1000000001</v>
      </c>
      <c r="R33" s="342"/>
      <c r="S33" s="342"/>
      <c r="T33" s="342"/>
      <c r="U33" s="342"/>
      <c r="V33" s="342"/>
      <c r="W33" s="342"/>
      <c r="X33" s="342"/>
      <c r="Y33" s="342"/>
      <c r="Z33" s="342"/>
    </row>
    <row r="34" spans="1:26" ht="15.75">
      <c r="A34" s="340"/>
      <c r="B34" s="961" t="s">
        <v>592</v>
      </c>
      <c r="C34" s="961"/>
      <c r="D34" s="961"/>
      <c r="E34" s="340">
        <f>E33</f>
        <v>2647159</v>
      </c>
      <c r="F34" s="340">
        <f aca="true" t="shared" si="0" ref="F34:M34">F33</f>
        <v>0</v>
      </c>
      <c r="G34" s="340">
        <f t="shared" si="0"/>
        <v>2647159</v>
      </c>
      <c r="H34" s="340">
        <f t="shared" si="0"/>
        <v>2168856.9</v>
      </c>
      <c r="I34" s="340">
        <f t="shared" si="0"/>
        <v>0</v>
      </c>
      <c r="J34" s="340">
        <f t="shared" si="0"/>
        <v>2168856.9</v>
      </c>
      <c r="K34" s="340">
        <f t="shared" si="0"/>
        <v>-478302.1000000001</v>
      </c>
      <c r="L34" s="340">
        <f t="shared" si="0"/>
        <v>0</v>
      </c>
      <c r="M34" s="340">
        <f t="shared" si="0"/>
        <v>-478302.1000000001</v>
      </c>
      <c r="R34" s="342"/>
      <c r="S34" s="342"/>
      <c r="T34" s="342"/>
      <c r="U34" s="342"/>
      <c r="V34" s="342"/>
      <c r="W34" s="342"/>
      <c r="X34" s="342"/>
      <c r="Y34" s="342"/>
      <c r="Z34" s="342"/>
    </row>
    <row r="35" spans="1:26" ht="15.75">
      <c r="A35" s="340"/>
      <c r="B35" s="961"/>
      <c r="C35" s="961"/>
      <c r="D35" s="961"/>
      <c r="E35" s="340"/>
      <c r="F35" s="340"/>
      <c r="G35" s="340"/>
      <c r="H35" s="340"/>
      <c r="I35" s="340"/>
      <c r="J35" s="340"/>
      <c r="K35" s="340"/>
      <c r="L35" s="340"/>
      <c r="M35" s="340"/>
      <c r="R35" s="342"/>
      <c r="S35" s="342"/>
      <c r="T35" s="342"/>
      <c r="U35" s="342"/>
      <c r="V35" s="342"/>
      <c r="W35" s="342"/>
      <c r="X35" s="342"/>
      <c r="Y35" s="342"/>
      <c r="Z35" s="342"/>
    </row>
    <row r="36" spans="1:13" ht="32.25" customHeight="1">
      <c r="A36" s="970" t="s">
        <v>342</v>
      </c>
      <c r="B36" s="970"/>
      <c r="C36" s="970"/>
      <c r="D36" s="970"/>
      <c r="E36" s="970"/>
      <c r="F36" s="970"/>
      <c r="G36" s="970"/>
      <c r="H36" s="970"/>
      <c r="I36" s="970"/>
      <c r="J36" s="970"/>
      <c r="K36" s="970"/>
      <c r="L36" s="970"/>
      <c r="M36" s="970"/>
    </row>
    <row r="37" spans="1:13" ht="15.75">
      <c r="A37" s="974" t="s">
        <v>390</v>
      </c>
      <c r="B37" s="975"/>
      <c r="C37" s="975"/>
      <c r="D37" s="975"/>
      <c r="E37" s="975"/>
      <c r="F37" s="975"/>
      <c r="G37" s="975"/>
      <c r="H37" s="975"/>
      <c r="I37" s="975"/>
      <c r="J37" s="975"/>
      <c r="K37" s="975"/>
      <c r="L37" s="975"/>
      <c r="M37" s="976"/>
    </row>
    <row r="38" spans="1:13" ht="33" customHeight="1">
      <c r="A38" s="960" t="s">
        <v>668</v>
      </c>
      <c r="B38" s="960"/>
      <c r="C38" s="960"/>
      <c r="D38" s="960"/>
      <c r="E38" s="960"/>
      <c r="F38" s="960"/>
      <c r="G38" s="960"/>
      <c r="H38" s="960"/>
      <c r="I38" s="960"/>
      <c r="J38" s="960"/>
      <c r="K38" s="960"/>
      <c r="L38" s="960"/>
      <c r="M38" s="960"/>
    </row>
    <row r="39" ht="15.75">
      <c r="B39" s="336" t="s">
        <v>659</v>
      </c>
    </row>
    <row r="40" ht="15.75">
      <c r="A40" s="339"/>
    </row>
    <row r="41" spans="1:13" ht="31.5" customHeight="1">
      <c r="A41" s="961" t="s">
        <v>669</v>
      </c>
      <c r="B41" s="961" t="s">
        <v>670</v>
      </c>
      <c r="C41" s="961"/>
      <c r="D41" s="961"/>
      <c r="E41" s="961" t="s">
        <v>568</v>
      </c>
      <c r="F41" s="961"/>
      <c r="G41" s="961"/>
      <c r="H41" s="961" t="s">
        <v>661</v>
      </c>
      <c r="I41" s="961"/>
      <c r="J41" s="961"/>
      <c r="K41" s="961" t="s">
        <v>570</v>
      </c>
      <c r="L41" s="961"/>
      <c r="M41" s="961"/>
    </row>
    <row r="42" spans="1:13" ht="33.75" customHeight="1">
      <c r="A42" s="961"/>
      <c r="B42" s="961"/>
      <c r="C42" s="961"/>
      <c r="D42" s="961"/>
      <c r="E42" s="340" t="s">
        <v>571</v>
      </c>
      <c r="F42" s="340" t="s">
        <v>572</v>
      </c>
      <c r="G42" s="340" t="s">
        <v>573</v>
      </c>
      <c r="H42" s="340" t="s">
        <v>571</v>
      </c>
      <c r="I42" s="340" t="s">
        <v>572</v>
      </c>
      <c r="J42" s="340" t="s">
        <v>573</v>
      </c>
      <c r="K42" s="340" t="s">
        <v>571</v>
      </c>
      <c r="L42" s="340" t="s">
        <v>572</v>
      </c>
      <c r="M42" s="340" t="s">
        <v>573</v>
      </c>
    </row>
    <row r="43" spans="1:13" ht="15.75">
      <c r="A43" s="340">
        <v>1</v>
      </c>
      <c r="B43" s="961">
        <v>2</v>
      </c>
      <c r="C43" s="961"/>
      <c r="D43" s="961"/>
      <c r="E43" s="340">
        <v>3</v>
      </c>
      <c r="F43" s="340">
        <v>4</v>
      </c>
      <c r="G43" s="340">
        <v>5</v>
      </c>
      <c r="H43" s="340">
        <v>6</v>
      </c>
      <c r="I43" s="340">
        <v>7</v>
      </c>
      <c r="J43" s="340">
        <v>8</v>
      </c>
      <c r="K43" s="340">
        <v>9</v>
      </c>
      <c r="L43" s="340">
        <v>10</v>
      </c>
      <c r="M43" s="340">
        <v>11</v>
      </c>
    </row>
    <row r="44" spans="1:13" ht="15.75">
      <c r="A44" s="340"/>
      <c r="B44" s="961"/>
      <c r="C44" s="961"/>
      <c r="D44" s="961"/>
      <c r="E44" s="340"/>
      <c r="F44" s="340"/>
      <c r="G44" s="340"/>
      <c r="H44" s="340"/>
      <c r="I44" s="340"/>
      <c r="J44" s="340"/>
      <c r="K44" s="340"/>
      <c r="L44" s="340"/>
      <c r="M44" s="340"/>
    </row>
    <row r="45" ht="15.75">
      <c r="A45" s="339"/>
    </row>
    <row r="46" ht="15.75">
      <c r="A46" s="341" t="s">
        <v>672</v>
      </c>
    </row>
    <row r="47" ht="15.75">
      <c r="A47" s="339"/>
    </row>
    <row r="48" spans="1:13" ht="29.25" customHeight="1">
      <c r="A48" s="961" t="s">
        <v>669</v>
      </c>
      <c r="B48" s="961" t="s">
        <v>602</v>
      </c>
      <c r="C48" s="961" t="s">
        <v>603</v>
      </c>
      <c r="D48" s="961" t="s">
        <v>604</v>
      </c>
      <c r="E48" s="961" t="s">
        <v>568</v>
      </c>
      <c r="F48" s="961"/>
      <c r="G48" s="961"/>
      <c r="H48" s="961" t="s">
        <v>673</v>
      </c>
      <c r="I48" s="961"/>
      <c r="J48" s="961"/>
      <c r="K48" s="961" t="s">
        <v>570</v>
      </c>
      <c r="L48" s="961"/>
      <c r="M48" s="961"/>
    </row>
    <row r="49" spans="1:13" ht="30.75" customHeight="1">
      <c r="A49" s="961"/>
      <c r="B49" s="961"/>
      <c r="C49" s="961"/>
      <c r="D49" s="961"/>
      <c r="E49" s="340" t="s">
        <v>571</v>
      </c>
      <c r="F49" s="340" t="s">
        <v>572</v>
      </c>
      <c r="G49" s="340" t="s">
        <v>573</v>
      </c>
      <c r="H49" s="340" t="s">
        <v>571</v>
      </c>
      <c r="I49" s="340" t="s">
        <v>572</v>
      </c>
      <c r="J49" s="340" t="s">
        <v>573</v>
      </c>
      <c r="K49" s="340" t="s">
        <v>571</v>
      </c>
      <c r="L49" s="340" t="s">
        <v>572</v>
      </c>
      <c r="M49" s="340" t="s">
        <v>573</v>
      </c>
    </row>
    <row r="50" spans="1:13" ht="15.75">
      <c r="A50" s="340">
        <v>1</v>
      </c>
      <c r="B50" s="340">
        <v>2</v>
      </c>
      <c r="C50" s="340">
        <v>3</v>
      </c>
      <c r="D50" s="340">
        <v>4</v>
      </c>
      <c r="E50" s="340">
        <v>5</v>
      </c>
      <c r="F50" s="340">
        <v>6</v>
      </c>
      <c r="G50" s="340">
        <v>7</v>
      </c>
      <c r="H50" s="340">
        <v>8</v>
      </c>
      <c r="I50" s="340">
        <v>9</v>
      </c>
      <c r="J50" s="340">
        <v>10</v>
      </c>
      <c r="K50" s="340">
        <v>11</v>
      </c>
      <c r="L50" s="340">
        <v>12</v>
      </c>
      <c r="M50" s="340">
        <v>13</v>
      </c>
    </row>
    <row r="51" spans="1:13" ht="15.75">
      <c r="A51" s="340">
        <v>1</v>
      </c>
      <c r="B51" s="340" t="s">
        <v>607</v>
      </c>
      <c r="C51" s="340"/>
      <c r="D51" s="340"/>
      <c r="E51" s="340"/>
      <c r="F51" s="340"/>
      <c r="G51" s="340"/>
      <c r="H51" s="340"/>
      <c r="I51" s="340"/>
      <c r="J51" s="340"/>
      <c r="K51" s="340"/>
      <c r="L51" s="340"/>
      <c r="M51" s="340"/>
    </row>
    <row r="52" spans="1:13" ht="15.75">
      <c r="A52" s="340"/>
      <c r="B52" s="340"/>
      <c r="C52" s="340"/>
      <c r="D52" s="340"/>
      <c r="E52" s="340"/>
      <c r="F52" s="340"/>
      <c r="G52" s="340"/>
      <c r="H52" s="340"/>
      <c r="I52" s="340"/>
      <c r="J52" s="340"/>
      <c r="K52" s="340"/>
      <c r="L52" s="340"/>
      <c r="M52" s="340"/>
    </row>
    <row r="53" spans="1:13" ht="15.75">
      <c r="A53" s="340"/>
      <c r="B53" s="340"/>
      <c r="C53" s="340"/>
      <c r="D53" s="340"/>
      <c r="E53" s="340"/>
      <c r="F53" s="340"/>
      <c r="G53" s="340"/>
      <c r="H53" s="340"/>
      <c r="I53" s="340"/>
      <c r="J53" s="340"/>
      <c r="K53" s="340"/>
      <c r="L53" s="340"/>
      <c r="M53" s="340"/>
    </row>
    <row r="54" spans="1:13" ht="15.75">
      <c r="A54" s="961" t="s">
        <v>305</v>
      </c>
      <c r="B54" s="961"/>
      <c r="C54" s="961"/>
      <c r="D54" s="961"/>
      <c r="E54" s="961"/>
      <c r="F54" s="961"/>
      <c r="G54" s="961"/>
      <c r="H54" s="961"/>
      <c r="I54" s="961"/>
      <c r="J54" s="961"/>
      <c r="K54" s="961"/>
      <c r="L54" s="961"/>
      <c r="M54" s="961"/>
    </row>
    <row r="55" spans="1:13" ht="15.75">
      <c r="A55" s="340">
        <v>2</v>
      </c>
      <c r="B55" s="340" t="s">
        <v>612</v>
      </c>
      <c r="C55" s="340"/>
      <c r="D55" s="340"/>
      <c r="E55" s="340"/>
      <c r="F55" s="340"/>
      <c r="G55" s="340"/>
      <c r="H55" s="340"/>
      <c r="I55" s="340"/>
      <c r="J55" s="340"/>
      <c r="K55" s="340"/>
      <c r="L55" s="340"/>
      <c r="M55" s="340"/>
    </row>
    <row r="56" spans="1:13" ht="191.25">
      <c r="A56" s="340"/>
      <c r="B56" s="343" t="s">
        <v>73</v>
      </c>
      <c r="C56" s="344" t="s">
        <v>675</v>
      </c>
      <c r="D56" s="345" t="s">
        <v>440</v>
      </c>
      <c r="E56" s="346">
        <v>116</v>
      </c>
      <c r="F56" s="346"/>
      <c r="G56" s="346">
        <f>E56+F56</f>
        <v>116</v>
      </c>
      <c r="H56" s="346">
        <v>95</v>
      </c>
      <c r="I56" s="346"/>
      <c r="J56" s="346">
        <f>H56+I56</f>
        <v>95</v>
      </c>
      <c r="K56" s="346">
        <f>H56-E56</f>
        <v>-21</v>
      </c>
      <c r="L56" s="346"/>
      <c r="M56" s="346">
        <f>J56-G56</f>
        <v>-21</v>
      </c>
    </row>
    <row r="57" spans="1:13" ht="15.75">
      <c r="A57" s="340"/>
      <c r="B57" s="340"/>
      <c r="C57" s="340"/>
      <c r="D57" s="340"/>
      <c r="E57" s="340"/>
      <c r="F57" s="340"/>
      <c r="G57" s="340"/>
      <c r="H57" s="340"/>
      <c r="I57" s="340"/>
      <c r="J57" s="340"/>
      <c r="K57" s="340"/>
      <c r="L57" s="340"/>
      <c r="M57" s="340"/>
    </row>
    <row r="58" spans="1:13" ht="15.75">
      <c r="A58" s="961" t="s">
        <v>305</v>
      </c>
      <c r="B58" s="961"/>
      <c r="C58" s="961"/>
      <c r="D58" s="961"/>
      <c r="E58" s="961"/>
      <c r="F58" s="961"/>
      <c r="G58" s="961"/>
      <c r="H58" s="961"/>
      <c r="I58" s="961"/>
      <c r="J58" s="961"/>
      <c r="K58" s="961"/>
      <c r="L58" s="961"/>
      <c r="M58" s="961"/>
    </row>
    <row r="59" spans="1:13" ht="31.5" customHeight="1">
      <c r="A59" s="954" t="s">
        <v>74</v>
      </c>
      <c r="B59" s="955"/>
      <c r="C59" s="955"/>
      <c r="D59" s="955"/>
      <c r="E59" s="955"/>
      <c r="F59" s="955"/>
      <c r="G59" s="955"/>
      <c r="H59" s="955"/>
      <c r="I59" s="955"/>
      <c r="J59" s="955"/>
      <c r="K59" s="955"/>
      <c r="L59" s="955"/>
      <c r="M59" s="956"/>
    </row>
    <row r="60" spans="1:13" ht="15.75">
      <c r="A60" s="340">
        <v>3</v>
      </c>
      <c r="B60" s="340" t="s">
        <v>617</v>
      </c>
      <c r="C60" s="340"/>
      <c r="D60" s="340"/>
      <c r="E60" s="340"/>
      <c r="F60" s="340"/>
      <c r="G60" s="340"/>
      <c r="H60" s="340"/>
      <c r="I60" s="340"/>
      <c r="J60" s="340"/>
      <c r="K60" s="340"/>
      <c r="L60" s="340"/>
      <c r="M60" s="340"/>
    </row>
    <row r="61" spans="1:13" ht="409.5">
      <c r="A61" s="340"/>
      <c r="B61" s="343" t="s">
        <v>75</v>
      </c>
      <c r="C61" s="344" t="s">
        <v>398</v>
      </c>
      <c r="D61" s="347" t="s">
        <v>76</v>
      </c>
      <c r="E61" s="346">
        <v>1902</v>
      </c>
      <c r="F61" s="346"/>
      <c r="G61" s="346">
        <f>E61+F61</f>
        <v>1902</v>
      </c>
      <c r="H61" s="346">
        <v>1902</v>
      </c>
      <c r="I61" s="346"/>
      <c r="J61" s="346">
        <f>H61+I61</f>
        <v>1902</v>
      </c>
      <c r="K61" s="346">
        <f>H61-E61</f>
        <v>0</v>
      </c>
      <c r="L61" s="346"/>
      <c r="M61" s="346">
        <f>J61-G61</f>
        <v>0</v>
      </c>
    </row>
    <row r="62" spans="1:13" ht="15.75">
      <c r="A62" s="340"/>
      <c r="B62" s="340"/>
      <c r="C62" s="340"/>
      <c r="D62" s="340"/>
      <c r="E62" s="340"/>
      <c r="F62" s="340"/>
      <c r="G62" s="340"/>
      <c r="H62" s="340"/>
      <c r="I62" s="340"/>
      <c r="J62" s="340"/>
      <c r="K62" s="340"/>
      <c r="L62" s="340"/>
      <c r="M62" s="340"/>
    </row>
    <row r="63" spans="1:13" ht="15.75">
      <c r="A63" s="961" t="s">
        <v>305</v>
      </c>
      <c r="B63" s="961"/>
      <c r="C63" s="961"/>
      <c r="D63" s="961"/>
      <c r="E63" s="961"/>
      <c r="F63" s="961"/>
      <c r="G63" s="961"/>
      <c r="H63" s="961"/>
      <c r="I63" s="961"/>
      <c r="J63" s="961"/>
      <c r="K63" s="961"/>
      <c r="L63" s="961"/>
      <c r="M63" s="961"/>
    </row>
    <row r="64" spans="1:13" ht="15.75">
      <c r="A64" s="340">
        <v>4</v>
      </c>
      <c r="B64" s="340" t="s">
        <v>633</v>
      </c>
      <c r="C64" s="340"/>
      <c r="D64" s="340"/>
      <c r="E64" s="340"/>
      <c r="F64" s="340"/>
      <c r="G64" s="340"/>
      <c r="H64" s="340"/>
      <c r="I64" s="340"/>
      <c r="J64" s="340"/>
      <c r="K64" s="340"/>
      <c r="L64" s="340"/>
      <c r="M64" s="340"/>
    </row>
    <row r="65" spans="1:13" ht="15.75">
      <c r="A65" s="340"/>
      <c r="B65" s="340"/>
      <c r="C65" s="340"/>
      <c r="D65" s="340"/>
      <c r="E65" s="340"/>
      <c r="F65" s="340"/>
      <c r="G65" s="340"/>
      <c r="H65" s="340"/>
      <c r="I65" s="340"/>
      <c r="J65" s="340"/>
      <c r="K65" s="340"/>
      <c r="L65" s="340"/>
      <c r="M65" s="340"/>
    </row>
    <row r="66" spans="1:13" ht="15.75">
      <c r="A66" s="340"/>
      <c r="B66" s="340"/>
      <c r="C66" s="340"/>
      <c r="D66" s="340"/>
      <c r="E66" s="340"/>
      <c r="F66" s="340"/>
      <c r="G66" s="340"/>
      <c r="H66" s="340"/>
      <c r="I66" s="340"/>
      <c r="J66" s="340"/>
      <c r="K66" s="340"/>
      <c r="L66" s="340"/>
      <c r="M66" s="340"/>
    </row>
    <row r="67" spans="1:13" ht="15.75">
      <c r="A67" s="961" t="s">
        <v>305</v>
      </c>
      <c r="B67" s="961"/>
      <c r="C67" s="961"/>
      <c r="D67" s="961"/>
      <c r="E67" s="961"/>
      <c r="F67" s="961"/>
      <c r="G67" s="961"/>
      <c r="H67" s="961"/>
      <c r="I67" s="961"/>
      <c r="J67" s="961"/>
      <c r="K67" s="961"/>
      <c r="L67" s="961"/>
      <c r="M67" s="961"/>
    </row>
    <row r="68" spans="1:13" ht="15.75">
      <c r="A68" s="961" t="s">
        <v>306</v>
      </c>
      <c r="B68" s="961"/>
      <c r="C68" s="961"/>
      <c r="D68" s="961"/>
      <c r="E68" s="961"/>
      <c r="F68" s="961"/>
      <c r="G68" s="961"/>
      <c r="H68" s="961"/>
      <c r="I68" s="961"/>
      <c r="J68" s="961"/>
      <c r="K68" s="961"/>
      <c r="L68" s="961"/>
      <c r="M68" s="961"/>
    </row>
    <row r="69" spans="1:13" ht="79.5" customHeight="1">
      <c r="A69" s="957" t="s">
        <v>77</v>
      </c>
      <c r="B69" s="958"/>
      <c r="C69" s="958"/>
      <c r="D69" s="958"/>
      <c r="E69" s="958"/>
      <c r="F69" s="958"/>
      <c r="G69" s="958"/>
      <c r="H69" s="958"/>
      <c r="I69" s="958"/>
      <c r="J69" s="958"/>
      <c r="K69" s="958"/>
      <c r="L69" s="958"/>
      <c r="M69" s="959"/>
    </row>
    <row r="70" spans="1:4" ht="19.5" customHeight="1">
      <c r="A70" s="341" t="s">
        <v>308</v>
      </c>
      <c r="B70" s="341"/>
      <c r="C70" s="341"/>
      <c r="D70" s="341"/>
    </row>
    <row r="71" spans="1:13" ht="60.75" customHeight="1">
      <c r="A71" s="960" t="s">
        <v>78</v>
      </c>
      <c r="B71" s="960"/>
      <c r="C71" s="960"/>
      <c r="D71" s="960"/>
      <c r="E71" s="960"/>
      <c r="F71" s="960"/>
      <c r="G71" s="960"/>
      <c r="H71" s="960"/>
      <c r="I71" s="960"/>
      <c r="J71" s="960"/>
      <c r="K71" s="960"/>
      <c r="L71" s="960"/>
      <c r="M71" s="960"/>
    </row>
    <row r="72" spans="1:4" ht="18" customHeight="1">
      <c r="A72" s="969" t="s">
        <v>310</v>
      </c>
      <c r="B72" s="969"/>
      <c r="C72" s="969"/>
      <c r="D72" s="969"/>
    </row>
    <row r="73" spans="1:4" ht="19.5" customHeight="1">
      <c r="A73" s="348" t="s">
        <v>311</v>
      </c>
      <c r="B73" s="348"/>
      <c r="C73" s="348"/>
      <c r="D73" s="348"/>
    </row>
    <row r="74" spans="1:5" ht="15.75">
      <c r="A74" s="979" t="s">
        <v>312</v>
      </c>
      <c r="B74" s="979"/>
      <c r="C74" s="979"/>
      <c r="D74" s="979"/>
      <c r="E74" s="979"/>
    </row>
    <row r="75" spans="1:13" ht="15.75">
      <c r="A75" s="979"/>
      <c r="B75" s="979"/>
      <c r="C75" s="979"/>
      <c r="D75" s="979"/>
      <c r="E75" s="979"/>
      <c r="G75" s="978"/>
      <c r="H75" s="978"/>
      <c r="J75" s="978" t="s">
        <v>639</v>
      </c>
      <c r="K75" s="978"/>
      <c r="L75" s="978"/>
      <c r="M75" s="978"/>
    </row>
    <row r="76" spans="1:13" ht="15.75" customHeight="1">
      <c r="A76" s="349"/>
      <c r="B76" s="349"/>
      <c r="C76" s="349"/>
      <c r="D76" s="349"/>
      <c r="E76" s="349"/>
      <c r="J76" s="977" t="s">
        <v>313</v>
      </c>
      <c r="K76" s="977"/>
      <c r="L76" s="977"/>
      <c r="M76" s="977"/>
    </row>
    <row r="77" spans="1:13" ht="43.5" customHeight="1">
      <c r="A77" s="979" t="s">
        <v>314</v>
      </c>
      <c r="B77" s="979"/>
      <c r="C77" s="979"/>
      <c r="D77" s="979"/>
      <c r="E77" s="979"/>
      <c r="G77" s="978"/>
      <c r="H77" s="978"/>
      <c r="J77" s="978" t="s">
        <v>643</v>
      </c>
      <c r="K77" s="978"/>
      <c r="L77" s="978"/>
      <c r="M77" s="978"/>
    </row>
    <row r="78" spans="1:13" ht="15.75" customHeight="1">
      <c r="A78" s="979"/>
      <c r="B78" s="979"/>
      <c r="C78" s="979"/>
      <c r="D78" s="979"/>
      <c r="E78" s="979"/>
      <c r="J78" s="977" t="s">
        <v>313</v>
      </c>
      <c r="K78" s="977"/>
      <c r="L78" s="977"/>
      <c r="M78" s="977"/>
    </row>
  </sheetData>
  <sheetProtection/>
  <mergeCells count="66">
    <mergeCell ref="J77:M77"/>
    <mergeCell ref="J78:M78"/>
    <mergeCell ref="B43:D43"/>
    <mergeCell ref="B44:D44"/>
    <mergeCell ref="A74:E75"/>
    <mergeCell ref="A77:E78"/>
    <mergeCell ref="G75:H75"/>
    <mergeCell ref="G77:H77"/>
    <mergeCell ref="A67:M67"/>
    <mergeCell ref="A68:M68"/>
    <mergeCell ref="J76:M76"/>
    <mergeCell ref="J75:M75"/>
    <mergeCell ref="A72:D72"/>
    <mergeCell ref="K48:M48"/>
    <mergeCell ref="A54:M54"/>
    <mergeCell ref="A58:M58"/>
    <mergeCell ref="A63:M63"/>
    <mergeCell ref="B48:B49"/>
    <mergeCell ref="C48:C49"/>
    <mergeCell ref="D48:D49"/>
    <mergeCell ref="A38:M38"/>
    <mergeCell ref="B41:D42"/>
    <mergeCell ref="K41:M41"/>
    <mergeCell ref="A37:M37"/>
    <mergeCell ref="A41:A42"/>
    <mergeCell ref="E41:G41"/>
    <mergeCell ref="H41:J41"/>
    <mergeCell ref="B32:D32"/>
    <mergeCell ref="B34:D34"/>
    <mergeCell ref="B35:D35"/>
    <mergeCell ref="A36:M36"/>
    <mergeCell ref="B33:D33"/>
    <mergeCell ref="A7:A8"/>
    <mergeCell ref="A9:A10"/>
    <mergeCell ref="B17:M17"/>
    <mergeCell ref="A13:M13"/>
    <mergeCell ref="E11:M11"/>
    <mergeCell ref="E12:M12"/>
    <mergeCell ref="B15:M15"/>
    <mergeCell ref="B16:M16"/>
    <mergeCell ref="A30:A31"/>
    <mergeCell ref="E30:G30"/>
    <mergeCell ref="H30:J30"/>
    <mergeCell ref="X30:Z30"/>
    <mergeCell ref="K30:M30"/>
    <mergeCell ref="B30:D31"/>
    <mergeCell ref="B23:M23"/>
    <mergeCell ref="B24:M24"/>
    <mergeCell ref="B25:M25"/>
    <mergeCell ref="A20:M20"/>
    <mergeCell ref="J1:M4"/>
    <mergeCell ref="A11:A12"/>
    <mergeCell ref="R30:T30"/>
    <mergeCell ref="U30:W30"/>
    <mergeCell ref="A5:M5"/>
    <mergeCell ref="A6:M6"/>
    <mergeCell ref="E7:M7"/>
    <mergeCell ref="E8:M8"/>
    <mergeCell ref="E9:M9"/>
    <mergeCell ref="E10:M10"/>
    <mergeCell ref="A59:M59"/>
    <mergeCell ref="A69:M69"/>
    <mergeCell ref="A71:M71"/>
    <mergeCell ref="E48:G48"/>
    <mergeCell ref="H48:J48"/>
    <mergeCell ref="A48:A49"/>
  </mergeCells>
  <printOptions/>
  <pageMargins left="0.16" right="0.16" top="0.35" bottom="0.3" header="0.31496062992125984" footer="0.31496062992125984"/>
  <pageSetup horizontalDpi="600" verticalDpi="600" orientation="portrait" paperSize="9" scale="62" r:id="rId1"/>
</worksheet>
</file>

<file path=xl/worksheets/sheet21.xml><?xml version="1.0" encoding="utf-8"?>
<worksheet xmlns="http://schemas.openxmlformats.org/spreadsheetml/2006/main" xmlns:r="http://schemas.openxmlformats.org/officeDocument/2006/relationships">
  <dimension ref="A1:Z79"/>
  <sheetViews>
    <sheetView view="pageBreakPreview" zoomScaleSheetLayoutView="100" zoomScalePageLayoutView="0" workbookViewId="0" topLeftCell="A46">
      <selection activeCell="J81" sqref="J81:M81"/>
    </sheetView>
  </sheetViews>
  <sheetFormatPr defaultColWidth="9.00390625" defaultRowHeight="12.75"/>
  <cols>
    <col min="1" max="1" width="4.375" style="350" customWidth="1"/>
    <col min="2" max="2" width="14.375" style="350" customWidth="1"/>
    <col min="3" max="3" width="9.125" style="350" customWidth="1"/>
    <col min="4" max="4" width="11.75390625" style="350" customWidth="1"/>
    <col min="5" max="13" width="13.00390625" style="350" customWidth="1"/>
    <col min="14" max="16384" width="9.125" style="350" customWidth="1"/>
  </cols>
  <sheetData>
    <row r="1" spans="10:13" ht="15.75" customHeight="1">
      <c r="J1" s="991" t="s">
        <v>644</v>
      </c>
      <c r="K1" s="991"/>
      <c r="L1" s="991"/>
      <c r="M1" s="991"/>
    </row>
    <row r="2" spans="10:13" ht="15.75">
      <c r="J2" s="991"/>
      <c r="K2" s="991"/>
      <c r="L2" s="991"/>
      <c r="M2" s="991"/>
    </row>
    <row r="3" spans="10:13" ht="15.75">
      <c r="J3" s="991"/>
      <c r="K3" s="991"/>
      <c r="L3" s="991"/>
      <c r="M3" s="991"/>
    </row>
    <row r="4" spans="10:13" ht="15.75">
      <c r="J4" s="991"/>
      <c r="K4" s="991"/>
      <c r="L4" s="991"/>
      <c r="M4" s="991"/>
    </row>
    <row r="5" spans="1:13" ht="15.75">
      <c r="A5" s="994" t="s">
        <v>215</v>
      </c>
      <c r="B5" s="994"/>
      <c r="C5" s="994"/>
      <c r="D5" s="994"/>
      <c r="E5" s="994"/>
      <c r="F5" s="994"/>
      <c r="G5" s="994"/>
      <c r="H5" s="994"/>
      <c r="I5" s="994"/>
      <c r="J5" s="994"/>
      <c r="K5" s="994"/>
      <c r="L5" s="994"/>
      <c r="M5" s="994"/>
    </row>
    <row r="6" spans="1:13" ht="15.75">
      <c r="A6" s="994" t="s">
        <v>182</v>
      </c>
      <c r="B6" s="994"/>
      <c r="C6" s="994"/>
      <c r="D6" s="994"/>
      <c r="E6" s="994"/>
      <c r="F6" s="994"/>
      <c r="G6" s="994"/>
      <c r="H6" s="994"/>
      <c r="I6" s="994"/>
      <c r="J6" s="994"/>
      <c r="K6" s="994"/>
      <c r="L6" s="994"/>
      <c r="M6" s="994"/>
    </row>
    <row r="7" spans="1:13" ht="15.75">
      <c r="A7" s="992" t="s">
        <v>551</v>
      </c>
      <c r="B7" s="352" t="s">
        <v>552</v>
      </c>
      <c r="C7" s="353"/>
      <c r="E7" s="995" t="s">
        <v>553</v>
      </c>
      <c r="F7" s="995"/>
      <c r="G7" s="995"/>
      <c r="H7" s="995"/>
      <c r="I7" s="995"/>
      <c r="J7" s="995"/>
      <c r="K7" s="995"/>
      <c r="L7" s="995"/>
      <c r="M7" s="995"/>
    </row>
    <row r="8" spans="1:13" ht="15" customHeight="1">
      <c r="A8" s="992"/>
      <c r="B8" s="354" t="s">
        <v>646</v>
      </c>
      <c r="C8" s="353"/>
      <c r="E8" s="996" t="s">
        <v>555</v>
      </c>
      <c r="F8" s="996"/>
      <c r="G8" s="996"/>
      <c r="H8" s="996"/>
      <c r="I8" s="996"/>
      <c r="J8" s="996"/>
      <c r="K8" s="996"/>
      <c r="L8" s="996"/>
      <c r="M8" s="996"/>
    </row>
    <row r="9" spans="1:13" ht="15.75">
      <c r="A9" s="992" t="s">
        <v>556</v>
      </c>
      <c r="B9" s="352" t="s">
        <v>557</v>
      </c>
      <c r="C9" s="353"/>
      <c r="E9" s="995" t="s">
        <v>553</v>
      </c>
      <c r="F9" s="995"/>
      <c r="G9" s="995"/>
      <c r="H9" s="995"/>
      <c r="I9" s="995"/>
      <c r="J9" s="995"/>
      <c r="K9" s="995"/>
      <c r="L9" s="995"/>
      <c r="M9" s="995"/>
    </row>
    <row r="10" spans="1:13" ht="15" customHeight="1">
      <c r="A10" s="992"/>
      <c r="B10" s="354" t="s">
        <v>646</v>
      </c>
      <c r="C10" s="353"/>
      <c r="E10" s="997" t="s">
        <v>558</v>
      </c>
      <c r="F10" s="997"/>
      <c r="G10" s="997"/>
      <c r="H10" s="997"/>
      <c r="I10" s="997"/>
      <c r="J10" s="997"/>
      <c r="K10" s="997"/>
      <c r="L10" s="997"/>
      <c r="M10" s="997"/>
    </row>
    <row r="11" spans="1:13" ht="33.75" customHeight="1">
      <c r="A11" s="992" t="s">
        <v>559</v>
      </c>
      <c r="B11" s="352" t="s">
        <v>79</v>
      </c>
      <c r="C11" s="352" t="s">
        <v>422</v>
      </c>
      <c r="E11" s="998" t="s">
        <v>80</v>
      </c>
      <c r="F11" s="998"/>
      <c r="G11" s="998"/>
      <c r="H11" s="998"/>
      <c r="I11" s="998"/>
      <c r="J11" s="998"/>
      <c r="K11" s="998"/>
      <c r="L11" s="998"/>
      <c r="M11" s="998"/>
    </row>
    <row r="12" spans="1:13" ht="33.75" customHeight="1">
      <c r="A12" s="992"/>
      <c r="B12" s="355" t="s">
        <v>650</v>
      </c>
      <c r="C12" s="355" t="s">
        <v>563</v>
      </c>
      <c r="E12" s="996" t="s">
        <v>564</v>
      </c>
      <c r="F12" s="996"/>
      <c r="G12" s="996"/>
      <c r="H12" s="996"/>
      <c r="I12" s="996"/>
      <c r="J12" s="996"/>
      <c r="K12" s="996"/>
      <c r="L12" s="996"/>
      <c r="M12" s="996"/>
    </row>
    <row r="13" spans="1:13" ht="19.5" customHeight="1">
      <c r="A13" s="999" t="s">
        <v>651</v>
      </c>
      <c r="B13" s="999"/>
      <c r="C13" s="999"/>
      <c r="D13" s="999"/>
      <c r="E13" s="999"/>
      <c r="F13" s="999"/>
      <c r="G13" s="999"/>
      <c r="H13" s="999"/>
      <c r="I13" s="999"/>
      <c r="J13" s="999"/>
      <c r="K13" s="999"/>
      <c r="L13" s="999"/>
      <c r="M13" s="999"/>
    </row>
    <row r="14" ht="15.75">
      <c r="A14" s="356"/>
    </row>
    <row r="15" spans="1:13" ht="31.5">
      <c r="A15" s="357" t="s">
        <v>576</v>
      </c>
      <c r="B15" s="990" t="s">
        <v>652</v>
      </c>
      <c r="C15" s="990"/>
      <c r="D15" s="990"/>
      <c r="E15" s="990"/>
      <c r="F15" s="990"/>
      <c r="G15" s="990"/>
      <c r="H15" s="990"/>
      <c r="I15" s="990"/>
      <c r="J15" s="990"/>
      <c r="K15" s="990"/>
      <c r="L15" s="990"/>
      <c r="M15" s="990"/>
    </row>
    <row r="16" spans="1:13" ht="15.75">
      <c r="A16" s="357">
        <v>1</v>
      </c>
      <c r="B16" s="984" t="s">
        <v>653</v>
      </c>
      <c r="C16" s="985"/>
      <c r="D16" s="985"/>
      <c r="E16" s="985"/>
      <c r="F16" s="985"/>
      <c r="G16" s="985"/>
      <c r="H16" s="985"/>
      <c r="I16" s="985"/>
      <c r="J16" s="985"/>
      <c r="K16" s="985"/>
      <c r="L16" s="985"/>
      <c r="M16" s="986"/>
    </row>
    <row r="17" spans="1:13" ht="15.75">
      <c r="A17" s="357"/>
      <c r="B17" s="990"/>
      <c r="C17" s="990"/>
      <c r="D17" s="990"/>
      <c r="E17" s="990"/>
      <c r="F17" s="990"/>
      <c r="G17" s="990"/>
      <c r="H17" s="990"/>
      <c r="I17" s="990"/>
      <c r="J17" s="990"/>
      <c r="K17" s="990"/>
      <c r="L17" s="990"/>
      <c r="M17" s="990"/>
    </row>
    <row r="18" ht="15.75">
      <c r="A18" s="356"/>
    </row>
    <row r="19" ht="15.75">
      <c r="A19" s="358" t="s">
        <v>654</v>
      </c>
    </row>
    <row r="20" spans="1:13" ht="30.75" customHeight="1">
      <c r="A20" s="980" t="s">
        <v>81</v>
      </c>
      <c r="B20" s="980"/>
      <c r="C20" s="980"/>
      <c r="D20" s="980"/>
      <c r="E20" s="980"/>
      <c r="F20" s="980"/>
      <c r="G20" s="980"/>
      <c r="H20" s="980"/>
      <c r="I20" s="980"/>
      <c r="J20" s="980"/>
      <c r="K20" s="980"/>
      <c r="L20" s="980"/>
      <c r="M20" s="980"/>
    </row>
    <row r="21" ht="15.75">
      <c r="A21" s="358" t="s">
        <v>656</v>
      </c>
    </row>
    <row r="22" ht="15.75">
      <c r="A22" s="356"/>
    </row>
    <row r="23" spans="1:13" ht="32.25" customHeight="1">
      <c r="A23" s="357" t="s">
        <v>576</v>
      </c>
      <c r="B23" s="990" t="s">
        <v>657</v>
      </c>
      <c r="C23" s="990"/>
      <c r="D23" s="990"/>
      <c r="E23" s="990"/>
      <c r="F23" s="990"/>
      <c r="G23" s="990"/>
      <c r="H23" s="990"/>
      <c r="I23" s="990"/>
      <c r="J23" s="990"/>
      <c r="K23" s="990"/>
      <c r="L23" s="990"/>
      <c r="M23" s="990"/>
    </row>
    <row r="24" spans="1:13" ht="33" customHeight="1">
      <c r="A24" s="357">
        <v>1</v>
      </c>
      <c r="B24" s="984" t="s">
        <v>82</v>
      </c>
      <c r="C24" s="985"/>
      <c r="D24" s="985"/>
      <c r="E24" s="985"/>
      <c r="F24" s="985"/>
      <c r="G24" s="985"/>
      <c r="H24" s="985"/>
      <c r="I24" s="985"/>
      <c r="J24" s="985"/>
      <c r="K24" s="985"/>
      <c r="L24" s="985"/>
      <c r="M24" s="986"/>
    </row>
    <row r="25" spans="1:13" ht="15.75">
      <c r="A25" s="357"/>
      <c r="B25" s="990"/>
      <c r="C25" s="990"/>
      <c r="D25" s="990"/>
      <c r="E25" s="990"/>
      <c r="F25" s="990"/>
      <c r="G25" s="990"/>
      <c r="H25" s="990"/>
      <c r="I25" s="990"/>
      <c r="J25" s="990"/>
      <c r="K25" s="990"/>
      <c r="L25" s="990"/>
      <c r="M25" s="990"/>
    </row>
    <row r="26" ht="15.75">
      <c r="A26" s="356"/>
    </row>
    <row r="27" ht="15.75">
      <c r="A27" s="358" t="s">
        <v>658</v>
      </c>
    </row>
    <row r="28" ht="15.75">
      <c r="B28" s="353" t="s">
        <v>659</v>
      </c>
    </row>
    <row r="29" ht="15.75">
      <c r="A29" s="356"/>
    </row>
    <row r="30" spans="1:26" ht="30" customHeight="1">
      <c r="A30" s="990" t="s">
        <v>576</v>
      </c>
      <c r="B30" s="990" t="s">
        <v>660</v>
      </c>
      <c r="C30" s="990"/>
      <c r="D30" s="990"/>
      <c r="E30" s="990" t="s">
        <v>568</v>
      </c>
      <c r="F30" s="990"/>
      <c r="G30" s="990"/>
      <c r="H30" s="990" t="s">
        <v>661</v>
      </c>
      <c r="I30" s="990"/>
      <c r="J30" s="990"/>
      <c r="K30" s="990" t="s">
        <v>570</v>
      </c>
      <c r="L30" s="990"/>
      <c r="M30" s="990"/>
      <c r="R30" s="993"/>
      <c r="S30" s="993"/>
      <c r="T30" s="993"/>
      <c r="U30" s="993"/>
      <c r="V30" s="993"/>
      <c r="W30" s="993"/>
      <c r="X30" s="993"/>
      <c r="Y30" s="993"/>
      <c r="Z30" s="993"/>
    </row>
    <row r="31" spans="1:26" ht="33" customHeight="1">
      <c r="A31" s="990"/>
      <c r="B31" s="990"/>
      <c r="C31" s="990"/>
      <c r="D31" s="990"/>
      <c r="E31" s="357" t="s">
        <v>571</v>
      </c>
      <c r="F31" s="357" t="s">
        <v>572</v>
      </c>
      <c r="G31" s="357" t="s">
        <v>573</v>
      </c>
      <c r="H31" s="357" t="s">
        <v>571</v>
      </c>
      <c r="I31" s="357" t="s">
        <v>572</v>
      </c>
      <c r="J31" s="357" t="s">
        <v>573</v>
      </c>
      <c r="K31" s="357" t="s">
        <v>571</v>
      </c>
      <c r="L31" s="357" t="s">
        <v>572</v>
      </c>
      <c r="M31" s="357" t="s">
        <v>573</v>
      </c>
      <c r="R31" s="359"/>
      <c r="S31" s="359"/>
      <c r="T31" s="359"/>
      <c r="U31" s="359"/>
      <c r="V31" s="359"/>
      <c r="W31" s="359"/>
      <c r="X31" s="359"/>
      <c r="Y31" s="359"/>
      <c r="Z31" s="359"/>
    </row>
    <row r="32" spans="1:26" ht="15.75">
      <c r="A32" s="357">
        <v>1</v>
      </c>
      <c r="B32" s="990">
        <v>2</v>
      </c>
      <c r="C32" s="990"/>
      <c r="D32" s="990"/>
      <c r="E32" s="357">
        <v>3</v>
      </c>
      <c r="F32" s="357">
        <v>4</v>
      </c>
      <c r="G32" s="357">
        <v>5</v>
      </c>
      <c r="H32" s="357">
        <v>6</v>
      </c>
      <c r="I32" s="357">
        <v>7</v>
      </c>
      <c r="J32" s="357">
        <v>8</v>
      </c>
      <c r="K32" s="357">
        <v>9</v>
      </c>
      <c r="L32" s="357">
        <v>10</v>
      </c>
      <c r="M32" s="357">
        <v>11</v>
      </c>
      <c r="R32" s="359"/>
      <c r="S32" s="359"/>
      <c r="T32" s="359"/>
      <c r="U32" s="359"/>
      <c r="V32" s="359"/>
      <c r="W32" s="359"/>
      <c r="X32" s="359"/>
      <c r="Y32" s="359"/>
      <c r="Z32" s="359"/>
    </row>
    <row r="33" spans="1:26" ht="68.25" customHeight="1">
      <c r="A33" s="357">
        <v>1</v>
      </c>
      <c r="B33" s="1001" t="s">
        <v>82</v>
      </c>
      <c r="C33" s="1002"/>
      <c r="D33" s="1003"/>
      <c r="E33" s="357">
        <v>1015046</v>
      </c>
      <c r="F33" s="357"/>
      <c r="G33" s="357">
        <f>E33+F33</f>
        <v>1015046</v>
      </c>
      <c r="H33" s="357">
        <v>931490.83</v>
      </c>
      <c r="I33" s="357"/>
      <c r="J33" s="357">
        <f>H33+I33</f>
        <v>931490.83</v>
      </c>
      <c r="K33" s="357">
        <f>H33-E33</f>
        <v>-83555.17000000004</v>
      </c>
      <c r="L33" s="357"/>
      <c r="M33" s="357">
        <f>J33-G33</f>
        <v>-83555.17000000004</v>
      </c>
      <c r="R33" s="359"/>
      <c r="S33" s="359"/>
      <c r="T33" s="359"/>
      <c r="U33" s="359"/>
      <c r="V33" s="359"/>
      <c r="W33" s="359"/>
      <c r="X33" s="359"/>
      <c r="Y33" s="359"/>
      <c r="Z33" s="359"/>
    </row>
    <row r="34" spans="1:26" ht="15.75">
      <c r="A34" s="357"/>
      <c r="B34" s="990" t="s">
        <v>592</v>
      </c>
      <c r="C34" s="990"/>
      <c r="D34" s="990"/>
      <c r="E34" s="357">
        <f>E33</f>
        <v>1015046</v>
      </c>
      <c r="F34" s="357">
        <f aca="true" t="shared" si="0" ref="F34:M34">F33</f>
        <v>0</v>
      </c>
      <c r="G34" s="357">
        <f t="shared" si="0"/>
        <v>1015046</v>
      </c>
      <c r="H34" s="357">
        <f t="shared" si="0"/>
        <v>931490.83</v>
      </c>
      <c r="I34" s="357">
        <f t="shared" si="0"/>
        <v>0</v>
      </c>
      <c r="J34" s="357">
        <f t="shared" si="0"/>
        <v>931490.83</v>
      </c>
      <c r="K34" s="357">
        <f t="shared" si="0"/>
        <v>-83555.17000000004</v>
      </c>
      <c r="L34" s="357">
        <f t="shared" si="0"/>
        <v>0</v>
      </c>
      <c r="M34" s="357">
        <f t="shared" si="0"/>
        <v>-83555.17000000004</v>
      </c>
      <c r="R34" s="359"/>
      <c r="S34" s="359"/>
      <c r="T34" s="359"/>
      <c r="U34" s="359"/>
      <c r="V34" s="359"/>
      <c r="W34" s="359"/>
      <c r="X34" s="359"/>
      <c r="Y34" s="359"/>
      <c r="Z34" s="359"/>
    </row>
    <row r="35" spans="1:26" ht="15.75">
      <c r="A35" s="357"/>
      <c r="B35" s="990"/>
      <c r="C35" s="990"/>
      <c r="D35" s="990"/>
      <c r="E35" s="357"/>
      <c r="F35" s="357"/>
      <c r="G35" s="357"/>
      <c r="H35" s="357"/>
      <c r="I35" s="357"/>
      <c r="J35" s="357"/>
      <c r="K35" s="357"/>
      <c r="L35" s="357"/>
      <c r="M35" s="357"/>
      <c r="R35" s="359"/>
      <c r="S35" s="359"/>
      <c r="T35" s="359"/>
      <c r="U35" s="359"/>
      <c r="V35" s="359"/>
      <c r="W35" s="359"/>
      <c r="X35" s="359"/>
      <c r="Y35" s="359"/>
      <c r="Z35" s="359"/>
    </row>
    <row r="36" spans="1:13" ht="32.25" customHeight="1">
      <c r="A36" s="1000" t="s">
        <v>342</v>
      </c>
      <c r="B36" s="1000"/>
      <c r="C36" s="1000"/>
      <c r="D36" s="1000"/>
      <c r="E36" s="1000"/>
      <c r="F36" s="1000"/>
      <c r="G36" s="1000"/>
      <c r="H36" s="1000"/>
      <c r="I36" s="1000"/>
      <c r="J36" s="1000"/>
      <c r="K36" s="1000"/>
      <c r="L36" s="1000"/>
      <c r="M36" s="1000"/>
    </row>
    <row r="37" spans="1:13" ht="15.75">
      <c r="A37" s="981" t="s">
        <v>390</v>
      </c>
      <c r="B37" s="982"/>
      <c r="C37" s="982"/>
      <c r="D37" s="982"/>
      <c r="E37" s="982"/>
      <c r="F37" s="982"/>
      <c r="G37" s="982"/>
      <c r="H37" s="982"/>
      <c r="I37" s="982"/>
      <c r="J37" s="982"/>
      <c r="K37" s="982"/>
      <c r="L37" s="982"/>
      <c r="M37" s="983"/>
    </row>
    <row r="38" spans="1:13" ht="33" customHeight="1">
      <c r="A38" s="980" t="s">
        <v>668</v>
      </c>
      <c r="B38" s="980"/>
      <c r="C38" s="980"/>
      <c r="D38" s="980"/>
      <c r="E38" s="980"/>
      <c r="F38" s="980"/>
      <c r="G38" s="980"/>
      <c r="H38" s="980"/>
      <c r="I38" s="980"/>
      <c r="J38" s="980"/>
      <c r="K38" s="980"/>
      <c r="L38" s="980"/>
      <c r="M38" s="980"/>
    </row>
    <row r="39" ht="15.75">
      <c r="B39" s="353" t="s">
        <v>659</v>
      </c>
    </row>
    <row r="40" ht="15.75">
      <c r="A40" s="356"/>
    </row>
    <row r="41" spans="1:13" ht="31.5" customHeight="1">
      <c r="A41" s="990" t="s">
        <v>669</v>
      </c>
      <c r="B41" s="990" t="s">
        <v>670</v>
      </c>
      <c r="C41" s="990"/>
      <c r="D41" s="990"/>
      <c r="E41" s="990" t="s">
        <v>568</v>
      </c>
      <c r="F41" s="990"/>
      <c r="G41" s="990"/>
      <c r="H41" s="990" t="s">
        <v>661</v>
      </c>
      <c r="I41" s="990"/>
      <c r="J41" s="990"/>
      <c r="K41" s="990" t="s">
        <v>570</v>
      </c>
      <c r="L41" s="990"/>
      <c r="M41" s="990"/>
    </row>
    <row r="42" spans="1:13" ht="33.75" customHeight="1">
      <c r="A42" s="990"/>
      <c r="B42" s="990"/>
      <c r="C42" s="990"/>
      <c r="D42" s="990"/>
      <c r="E42" s="357" t="s">
        <v>571</v>
      </c>
      <c r="F42" s="357" t="s">
        <v>572</v>
      </c>
      <c r="G42" s="357" t="s">
        <v>573</v>
      </c>
      <c r="H42" s="357" t="s">
        <v>571</v>
      </c>
      <c r="I42" s="357" t="s">
        <v>572</v>
      </c>
      <c r="J42" s="357" t="s">
        <v>573</v>
      </c>
      <c r="K42" s="357" t="s">
        <v>571</v>
      </c>
      <c r="L42" s="357" t="s">
        <v>572</v>
      </c>
      <c r="M42" s="357" t="s">
        <v>573</v>
      </c>
    </row>
    <row r="43" spans="1:13" ht="15.75">
      <c r="A43" s="357">
        <v>1</v>
      </c>
      <c r="B43" s="990">
        <v>2</v>
      </c>
      <c r="C43" s="990"/>
      <c r="D43" s="990"/>
      <c r="E43" s="357">
        <v>3</v>
      </c>
      <c r="F43" s="357">
        <v>4</v>
      </c>
      <c r="G43" s="357">
        <v>5</v>
      </c>
      <c r="H43" s="357">
        <v>6</v>
      </c>
      <c r="I43" s="357">
        <v>7</v>
      </c>
      <c r="J43" s="357">
        <v>8</v>
      </c>
      <c r="K43" s="357">
        <v>9</v>
      </c>
      <c r="L43" s="357">
        <v>10</v>
      </c>
      <c r="M43" s="357">
        <v>11</v>
      </c>
    </row>
    <row r="44" spans="1:13" ht="15.75">
      <c r="A44" s="357"/>
      <c r="B44" s="990"/>
      <c r="C44" s="990"/>
      <c r="D44" s="990"/>
      <c r="E44" s="357"/>
      <c r="F44" s="357"/>
      <c r="G44" s="357"/>
      <c r="H44" s="357"/>
      <c r="I44" s="357"/>
      <c r="J44" s="357"/>
      <c r="K44" s="357"/>
      <c r="L44" s="357"/>
      <c r="M44" s="357"/>
    </row>
    <row r="45" ht="15.75">
      <c r="A45" s="356"/>
    </row>
    <row r="46" ht="15.75">
      <c r="A46" s="358" t="s">
        <v>672</v>
      </c>
    </row>
    <row r="47" ht="15.75">
      <c r="A47" s="356"/>
    </row>
    <row r="48" spans="1:13" ht="29.25" customHeight="1">
      <c r="A48" s="990" t="s">
        <v>669</v>
      </c>
      <c r="B48" s="990" t="s">
        <v>602</v>
      </c>
      <c r="C48" s="990" t="s">
        <v>603</v>
      </c>
      <c r="D48" s="990" t="s">
        <v>604</v>
      </c>
      <c r="E48" s="990" t="s">
        <v>568</v>
      </c>
      <c r="F48" s="990"/>
      <c r="G48" s="990"/>
      <c r="H48" s="990" t="s">
        <v>673</v>
      </c>
      <c r="I48" s="990"/>
      <c r="J48" s="990"/>
      <c r="K48" s="990" t="s">
        <v>570</v>
      </c>
      <c r="L48" s="990"/>
      <c r="M48" s="990"/>
    </row>
    <row r="49" spans="1:13" ht="30.75" customHeight="1">
      <c r="A49" s="990"/>
      <c r="B49" s="990"/>
      <c r="C49" s="990"/>
      <c r="D49" s="990"/>
      <c r="E49" s="357" t="s">
        <v>571</v>
      </c>
      <c r="F49" s="357" t="s">
        <v>572</v>
      </c>
      <c r="G49" s="357" t="s">
        <v>573</v>
      </c>
      <c r="H49" s="357" t="s">
        <v>571</v>
      </c>
      <c r="I49" s="357" t="s">
        <v>572</v>
      </c>
      <c r="J49" s="357" t="s">
        <v>573</v>
      </c>
      <c r="K49" s="357" t="s">
        <v>571</v>
      </c>
      <c r="L49" s="357" t="s">
        <v>572</v>
      </c>
      <c r="M49" s="357" t="s">
        <v>573</v>
      </c>
    </row>
    <row r="50" spans="1:13" ht="15.75">
      <c r="A50" s="357">
        <v>1</v>
      </c>
      <c r="B50" s="357">
        <v>2</v>
      </c>
      <c r="C50" s="357">
        <v>3</v>
      </c>
      <c r="D50" s="357">
        <v>4</v>
      </c>
      <c r="E50" s="357">
        <v>5</v>
      </c>
      <c r="F50" s="357">
        <v>6</v>
      </c>
      <c r="G50" s="357">
        <v>7</v>
      </c>
      <c r="H50" s="357">
        <v>8</v>
      </c>
      <c r="I50" s="357">
        <v>9</v>
      </c>
      <c r="J50" s="357">
        <v>10</v>
      </c>
      <c r="K50" s="357">
        <v>11</v>
      </c>
      <c r="L50" s="357">
        <v>12</v>
      </c>
      <c r="M50" s="357">
        <v>13</v>
      </c>
    </row>
    <row r="51" spans="1:13" ht="15.75">
      <c r="A51" s="357">
        <v>1</v>
      </c>
      <c r="B51" s="357" t="s">
        <v>607</v>
      </c>
      <c r="C51" s="357"/>
      <c r="D51" s="357"/>
      <c r="E51" s="357"/>
      <c r="F51" s="357"/>
      <c r="G51" s="357"/>
      <c r="H51" s="357"/>
      <c r="I51" s="357"/>
      <c r="J51" s="357"/>
      <c r="K51" s="357"/>
      <c r="L51" s="357"/>
      <c r="M51" s="357"/>
    </row>
    <row r="52" spans="1:13" ht="15.75">
      <c r="A52" s="357"/>
      <c r="B52" s="357"/>
      <c r="C52" s="357"/>
      <c r="D52" s="357"/>
      <c r="E52" s="357"/>
      <c r="F52" s="357"/>
      <c r="G52" s="357"/>
      <c r="H52" s="357"/>
      <c r="I52" s="357"/>
      <c r="J52" s="357"/>
      <c r="K52" s="357"/>
      <c r="L52" s="357"/>
      <c r="M52" s="357"/>
    </row>
    <row r="53" spans="1:13" ht="15.75">
      <c r="A53" s="357"/>
      <c r="B53" s="357"/>
      <c r="C53" s="357"/>
      <c r="D53" s="357"/>
      <c r="E53" s="357"/>
      <c r="F53" s="357"/>
      <c r="G53" s="357"/>
      <c r="H53" s="357"/>
      <c r="I53" s="357"/>
      <c r="J53" s="357"/>
      <c r="K53" s="357"/>
      <c r="L53" s="357"/>
      <c r="M53" s="357"/>
    </row>
    <row r="54" spans="1:13" ht="15.75">
      <c r="A54" s="990" t="s">
        <v>305</v>
      </c>
      <c r="B54" s="990"/>
      <c r="C54" s="990"/>
      <c r="D54" s="990"/>
      <c r="E54" s="990"/>
      <c r="F54" s="990"/>
      <c r="G54" s="990"/>
      <c r="H54" s="990"/>
      <c r="I54" s="990"/>
      <c r="J54" s="990"/>
      <c r="K54" s="990"/>
      <c r="L54" s="990"/>
      <c r="M54" s="990"/>
    </row>
    <row r="55" spans="1:13" ht="15.75">
      <c r="A55" s="357">
        <v>2</v>
      </c>
      <c r="B55" s="357" t="s">
        <v>612</v>
      </c>
      <c r="C55" s="357"/>
      <c r="D55" s="357"/>
      <c r="E55" s="357"/>
      <c r="F55" s="357"/>
      <c r="G55" s="357"/>
      <c r="H55" s="357"/>
      <c r="I55" s="357"/>
      <c r="J55" s="357"/>
      <c r="K55" s="357"/>
      <c r="L55" s="357"/>
      <c r="M55" s="357"/>
    </row>
    <row r="56" spans="1:13" ht="229.5">
      <c r="A56" s="357"/>
      <c r="B56" s="360" t="s">
        <v>83</v>
      </c>
      <c r="C56" s="361" t="s">
        <v>675</v>
      </c>
      <c r="D56" s="362" t="s">
        <v>440</v>
      </c>
      <c r="E56" s="362">
        <v>55</v>
      </c>
      <c r="F56" s="362"/>
      <c r="G56" s="362">
        <f>E56+F56</f>
        <v>55</v>
      </c>
      <c r="H56" s="362">
        <v>50</v>
      </c>
      <c r="I56" s="362"/>
      <c r="J56" s="362">
        <f>H56+I56</f>
        <v>50</v>
      </c>
      <c r="K56" s="362">
        <f>H56-E56</f>
        <v>-5</v>
      </c>
      <c r="L56" s="362"/>
      <c r="M56" s="362">
        <f>J56-G56</f>
        <v>-5</v>
      </c>
    </row>
    <row r="57" spans="1:13" ht="15.75">
      <c r="A57" s="357"/>
      <c r="B57" s="357"/>
      <c r="C57" s="357"/>
      <c r="D57" s="357"/>
      <c r="E57" s="357"/>
      <c r="F57" s="357"/>
      <c r="G57" s="357"/>
      <c r="H57" s="357"/>
      <c r="I57" s="357"/>
      <c r="J57" s="357"/>
      <c r="K57" s="357"/>
      <c r="L57" s="357"/>
      <c r="M57" s="357"/>
    </row>
    <row r="58" spans="1:13" ht="15.75">
      <c r="A58" s="990" t="s">
        <v>305</v>
      </c>
      <c r="B58" s="990"/>
      <c r="C58" s="990"/>
      <c r="D58" s="990"/>
      <c r="E58" s="990"/>
      <c r="F58" s="990"/>
      <c r="G58" s="990"/>
      <c r="H58" s="990"/>
      <c r="I58" s="990"/>
      <c r="J58" s="990"/>
      <c r="K58" s="990"/>
      <c r="L58" s="990"/>
      <c r="M58" s="990"/>
    </row>
    <row r="59" spans="1:13" ht="31.5" customHeight="1">
      <c r="A59" s="984" t="s">
        <v>84</v>
      </c>
      <c r="B59" s="985"/>
      <c r="C59" s="985"/>
      <c r="D59" s="985"/>
      <c r="E59" s="985"/>
      <c r="F59" s="985"/>
      <c r="G59" s="985"/>
      <c r="H59" s="985"/>
      <c r="I59" s="985"/>
      <c r="J59" s="985"/>
      <c r="K59" s="985"/>
      <c r="L59" s="985"/>
      <c r="M59" s="986"/>
    </row>
    <row r="60" spans="1:13" ht="15.75">
      <c r="A60" s="357">
        <v>3</v>
      </c>
      <c r="B60" s="357" t="s">
        <v>617</v>
      </c>
      <c r="C60" s="357"/>
      <c r="D60" s="357"/>
      <c r="E60" s="357"/>
      <c r="F60" s="357"/>
      <c r="G60" s="357"/>
      <c r="H60" s="357"/>
      <c r="I60" s="357"/>
      <c r="J60" s="357"/>
      <c r="K60" s="357"/>
      <c r="L60" s="357"/>
      <c r="M60" s="357"/>
    </row>
    <row r="61" spans="1:13" ht="370.5">
      <c r="A61" s="357"/>
      <c r="B61" s="360" t="s">
        <v>85</v>
      </c>
      <c r="C61" s="361" t="s">
        <v>398</v>
      </c>
      <c r="D61" s="363" t="s">
        <v>86</v>
      </c>
      <c r="E61" s="362">
        <v>1537</v>
      </c>
      <c r="F61" s="362"/>
      <c r="G61" s="362">
        <f>E61+F61</f>
        <v>1537</v>
      </c>
      <c r="H61" s="362">
        <v>1545</v>
      </c>
      <c r="I61" s="362"/>
      <c r="J61" s="362">
        <f>H61+I61</f>
        <v>1545</v>
      </c>
      <c r="K61" s="362">
        <f>H61-E61</f>
        <v>8</v>
      </c>
      <c r="L61" s="362"/>
      <c r="M61" s="362">
        <f>J61-G61</f>
        <v>8</v>
      </c>
    </row>
    <row r="62" spans="1:13" ht="15.75">
      <c r="A62" s="357"/>
      <c r="B62" s="357"/>
      <c r="C62" s="357"/>
      <c r="D62" s="357"/>
      <c r="E62" s="357"/>
      <c r="F62" s="357"/>
      <c r="G62" s="357"/>
      <c r="H62" s="357"/>
      <c r="I62" s="357"/>
      <c r="J62" s="357"/>
      <c r="K62" s="357"/>
      <c r="L62" s="357"/>
      <c r="M62" s="357"/>
    </row>
    <row r="63" spans="1:13" ht="15.75">
      <c r="A63" s="990" t="s">
        <v>305</v>
      </c>
      <c r="B63" s="990"/>
      <c r="C63" s="990"/>
      <c r="D63" s="990"/>
      <c r="E63" s="990"/>
      <c r="F63" s="990"/>
      <c r="G63" s="990"/>
      <c r="H63" s="990"/>
      <c r="I63" s="990"/>
      <c r="J63" s="990"/>
      <c r="K63" s="990"/>
      <c r="L63" s="990"/>
      <c r="M63" s="990"/>
    </row>
    <row r="64" spans="1:13" ht="31.5" customHeight="1">
      <c r="A64" s="984" t="s">
        <v>87</v>
      </c>
      <c r="B64" s="985"/>
      <c r="C64" s="985"/>
      <c r="D64" s="985"/>
      <c r="E64" s="985"/>
      <c r="F64" s="985"/>
      <c r="G64" s="985"/>
      <c r="H64" s="985"/>
      <c r="I64" s="985"/>
      <c r="J64" s="985"/>
      <c r="K64" s="985"/>
      <c r="L64" s="985"/>
      <c r="M64" s="986"/>
    </row>
    <row r="65" spans="1:13" ht="15.75">
      <c r="A65" s="357">
        <v>4</v>
      </c>
      <c r="B65" s="357" t="s">
        <v>633</v>
      </c>
      <c r="C65" s="357"/>
      <c r="D65" s="357"/>
      <c r="E65" s="357"/>
      <c r="F65" s="357"/>
      <c r="G65" s="357"/>
      <c r="H65" s="357"/>
      <c r="I65" s="357"/>
      <c r="J65" s="357"/>
      <c r="K65" s="357"/>
      <c r="L65" s="357"/>
      <c r="M65" s="357"/>
    </row>
    <row r="66" spans="1:13" ht="15.75">
      <c r="A66" s="357"/>
      <c r="B66" s="357"/>
      <c r="C66" s="357"/>
      <c r="D66" s="357"/>
      <c r="E66" s="357"/>
      <c r="F66" s="357"/>
      <c r="G66" s="357"/>
      <c r="H66" s="357"/>
      <c r="I66" s="357"/>
      <c r="J66" s="357"/>
      <c r="K66" s="357"/>
      <c r="L66" s="357"/>
      <c r="M66" s="357"/>
    </row>
    <row r="67" spans="1:13" ht="15.75">
      <c r="A67" s="357"/>
      <c r="B67" s="357"/>
      <c r="C67" s="357"/>
      <c r="D67" s="357"/>
      <c r="E67" s="357"/>
      <c r="F67" s="357"/>
      <c r="G67" s="357"/>
      <c r="H67" s="357"/>
      <c r="I67" s="357"/>
      <c r="J67" s="357"/>
      <c r="K67" s="357"/>
      <c r="L67" s="357"/>
      <c r="M67" s="357"/>
    </row>
    <row r="68" spans="1:13" ht="15.75">
      <c r="A68" s="990" t="s">
        <v>305</v>
      </c>
      <c r="B68" s="990"/>
      <c r="C68" s="990"/>
      <c r="D68" s="990"/>
      <c r="E68" s="990"/>
      <c r="F68" s="990"/>
      <c r="G68" s="990"/>
      <c r="H68" s="990"/>
      <c r="I68" s="990"/>
      <c r="J68" s="990"/>
      <c r="K68" s="990"/>
      <c r="L68" s="990"/>
      <c r="M68" s="990"/>
    </row>
    <row r="69" spans="1:13" ht="15.75">
      <c r="A69" s="990" t="s">
        <v>306</v>
      </c>
      <c r="B69" s="990"/>
      <c r="C69" s="990"/>
      <c r="D69" s="990"/>
      <c r="E69" s="990"/>
      <c r="F69" s="990"/>
      <c r="G69" s="990"/>
      <c r="H69" s="990"/>
      <c r="I69" s="990"/>
      <c r="J69" s="990"/>
      <c r="K69" s="990"/>
      <c r="L69" s="990"/>
      <c r="M69" s="990"/>
    </row>
    <row r="70" spans="1:13" ht="100.5" customHeight="1">
      <c r="A70" s="987" t="s">
        <v>88</v>
      </c>
      <c r="B70" s="988"/>
      <c r="C70" s="988"/>
      <c r="D70" s="988"/>
      <c r="E70" s="988"/>
      <c r="F70" s="988"/>
      <c r="G70" s="988"/>
      <c r="H70" s="988"/>
      <c r="I70" s="988"/>
      <c r="J70" s="988"/>
      <c r="K70" s="988"/>
      <c r="L70" s="988"/>
      <c r="M70" s="989"/>
    </row>
    <row r="71" spans="1:4" ht="19.5" customHeight="1">
      <c r="A71" s="358" t="s">
        <v>308</v>
      </c>
      <c r="B71" s="358"/>
      <c r="C71" s="358"/>
      <c r="D71" s="358"/>
    </row>
    <row r="72" spans="1:13" ht="63.75" customHeight="1">
      <c r="A72" s="980" t="s">
        <v>89</v>
      </c>
      <c r="B72" s="980"/>
      <c r="C72" s="980"/>
      <c r="D72" s="980"/>
      <c r="E72" s="980"/>
      <c r="F72" s="980"/>
      <c r="G72" s="980"/>
      <c r="H72" s="980"/>
      <c r="I72" s="980"/>
      <c r="J72" s="980"/>
      <c r="K72" s="980"/>
      <c r="L72" s="980"/>
      <c r="M72" s="980"/>
    </row>
    <row r="73" spans="1:4" ht="19.5" customHeight="1">
      <c r="A73" s="999" t="s">
        <v>310</v>
      </c>
      <c r="B73" s="999"/>
      <c r="C73" s="999"/>
      <c r="D73" s="999"/>
    </row>
    <row r="74" spans="1:4" ht="19.5" customHeight="1">
      <c r="A74" s="364" t="s">
        <v>311</v>
      </c>
      <c r="B74" s="364"/>
      <c r="C74" s="364"/>
      <c r="D74" s="364"/>
    </row>
    <row r="75" spans="1:5" ht="15.75">
      <c r="A75" s="1006" t="s">
        <v>312</v>
      </c>
      <c r="B75" s="1006"/>
      <c r="C75" s="1006"/>
      <c r="D75" s="1006"/>
      <c r="E75" s="1006"/>
    </row>
    <row r="76" spans="1:13" ht="15.75">
      <c r="A76" s="1006"/>
      <c r="B76" s="1006"/>
      <c r="C76" s="1006"/>
      <c r="D76" s="1006"/>
      <c r="E76" s="1006"/>
      <c r="G76" s="1005"/>
      <c r="H76" s="1005"/>
      <c r="J76" s="1005" t="s">
        <v>639</v>
      </c>
      <c r="K76" s="1005"/>
      <c r="L76" s="1005"/>
      <c r="M76" s="1005"/>
    </row>
    <row r="77" spans="1:13" ht="15.75" customHeight="1">
      <c r="A77" s="365"/>
      <c r="B77" s="365"/>
      <c r="C77" s="365"/>
      <c r="D77" s="365"/>
      <c r="E77" s="365"/>
      <c r="J77" s="1004" t="s">
        <v>313</v>
      </c>
      <c r="K77" s="1004"/>
      <c r="L77" s="1004"/>
      <c r="M77" s="1004"/>
    </row>
    <row r="78" spans="1:13" ht="43.5" customHeight="1">
      <c r="A78" s="1006" t="s">
        <v>314</v>
      </c>
      <c r="B78" s="1006"/>
      <c r="C78" s="1006"/>
      <c r="D78" s="1006"/>
      <c r="E78" s="1006"/>
      <c r="G78" s="1005"/>
      <c r="H78" s="1005"/>
      <c r="J78" s="1005" t="s">
        <v>643</v>
      </c>
      <c r="K78" s="1005"/>
      <c r="L78" s="1005"/>
      <c r="M78" s="1005"/>
    </row>
    <row r="79" spans="1:13" ht="15.75" customHeight="1">
      <c r="A79" s="1006"/>
      <c r="B79" s="1006"/>
      <c r="C79" s="1006"/>
      <c r="D79" s="1006"/>
      <c r="E79" s="1006"/>
      <c r="J79" s="1004" t="s">
        <v>313</v>
      </c>
      <c r="K79" s="1004"/>
      <c r="L79" s="1004"/>
      <c r="M79" s="1004"/>
    </row>
  </sheetData>
  <sheetProtection/>
  <mergeCells count="67">
    <mergeCell ref="J78:M78"/>
    <mergeCell ref="J79:M79"/>
    <mergeCell ref="B43:D43"/>
    <mergeCell ref="B44:D44"/>
    <mergeCell ref="A75:E76"/>
    <mergeCell ref="A78:E79"/>
    <mergeCell ref="G76:H76"/>
    <mergeCell ref="G78:H78"/>
    <mergeCell ref="A68:M68"/>
    <mergeCell ref="A69:M69"/>
    <mergeCell ref="A38:M38"/>
    <mergeCell ref="B41:D42"/>
    <mergeCell ref="K41:M41"/>
    <mergeCell ref="J77:M77"/>
    <mergeCell ref="J76:M76"/>
    <mergeCell ref="A73:D73"/>
    <mergeCell ref="K48:M48"/>
    <mergeCell ref="A54:M54"/>
    <mergeCell ref="A58:M58"/>
    <mergeCell ref="A63:M63"/>
    <mergeCell ref="B32:D32"/>
    <mergeCell ref="B34:D34"/>
    <mergeCell ref="B35:D35"/>
    <mergeCell ref="A36:M36"/>
    <mergeCell ref="B33:D33"/>
    <mergeCell ref="E30:G30"/>
    <mergeCell ref="H30:J30"/>
    <mergeCell ref="K30:M30"/>
    <mergeCell ref="B30:D31"/>
    <mergeCell ref="A7:A8"/>
    <mergeCell ref="A9:A10"/>
    <mergeCell ref="B17:M17"/>
    <mergeCell ref="A13:M13"/>
    <mergeCell ref="A48:A49"/>
    <mergeCell ref="B48:B49"/>
    <mergeCell ref="C48:C49"/>
    <mergeCell ref="D48:D49"/>
    <mergeCell ref="X30:Z30"/>
    <mergeCell ref="E11:M11"/>
    <mergeCell ref="E12:M12"/>
    <mergeCell ref="B15:M15"/>
    <mergeCell ref="B16:M16"/>
    <mergeCell ref="B23:M23"/>
    <mergeCell ref="B24:M24"/>
    <mergeCell ref="B25:M25"/>
    <mergeCell ref="A20:M20"/>
    <mergeCell ref="A30:A31"/>
    <mergeCell ref="J1:M4"/>
    <mergeCell ref="A11:A12"/>
    <mergeCell ref="R30:T30"/>
    <mergeCell ref="U30:W30"/>
    <mergeCell ref="A5:M5"/>
    <mergeCell ref="A6:M6"/>
    <mergeCell ref="E7:M7"/>
    <mergeCell ref="E8:M8"/>
    <mergeCell ref="E9:M9"/>
    <mergeCell ref="E10:M10"/>
    <mergeCell ref="A72:M72"/>
    <mergeCell ref="A37:M37"/>
    <mergeCell ref="A59:M59"/>
    <mergeCell ref="A64:M64"/>
    <mergeCell ref="A70:M70"/>
    <mergeCell ref="E48:G48"/>
    <mergeCell ref="H48:J48"/>
    <mergeCell ref="A41:A42"/>
    <mergeCell ref="E41:G41"/>
    <mergeCell ref="H41:J41"/>
  </mergeCells>
  <printOptions/>
  <pageMargins left="0.16" right="0.16" top="0.35" bottom="0.3" header="0.31496062992125984" footer="0.31496062992125984"/>
  <pageSetup horizontalDpi="600" verticalDpi="600" orientation="portrait" paperSize="9" scale="63" r:id="rId1"/>
</worksheet>
</file>

<file path=xl/worksheets/sheet22.xml><?xml version="1.0" encoding="utf-8"?>
<worksheet xmlns="http://schemas.openxmlformats.org/spreadsheetml/2006/main" xmlns:r="http://schemas.openxmlformats.org/officeDocument/2006/relationships">
  <dimension ref="A1:Z81"/>
  <sheetViews>
    <sheetView view="pageBreakPreview" zoomScaleSheetLayoutView="100" zoomScalePageLayoutView="0" workbookViewId="0" topLeftCell="A55">
      <selection activeCell="J81" sqref="J81:M81"/>
    </sheetView>
  </sheetViews>
  <sheetFormatPr defaultColWidth="9.00390625" defaultRowHeight="12.75"/>
  <cols>
    <col min="1" max="1" width="4.375" style="366" customWidth="1"/>
    <col min="2" max="2" width="14.875" style="366" customWidth="1"/>
    <col min="3" max="3" width="9.125" style="366" customWidth="1"/>
    <col min="4" max="4" width="13.75390625" style="366" customWidth="1"/>
    <col min="5" max="13" width="13.00390625" style="366" customWidth="1"/>
    <col min="14" max="16384" width="9.125" style="366" customWidth="1"/>
  </cols>
  <sheetData>
    <row r="1" spans="10:13" ht="15.75" customHeight="1">
      <c r="J1" s="1024" t="s">
        <v>644</v>
      </c>
      <c r="K1" s="1024"/>
      <c r="L1" s="1024"/>
      <c r="M1" s="1024"/>
    </row>
    <row r="2" spans="10:13" ht="15.75">
      <c r="J2" s="1024"/>
      <c r="K2" s="1024"/>
      <c r="L2" s="1024"/>
      <c r="M2" s="1024"/>
    </row>
    <row r="3" spans="10:13" ht="15.75">
      <c r="J3" s="1024"/>
      <c r="K3" s="1024"/>
      <c r="L3" s="1024"/>
      <c r="M3" s="1024"/>
    </row>
    <row r="4" spans="10:13" ht="15.75">
      <c r="J4" s="1024"/>
      <c r="K4" s="1024"/>
      <c r="L4" s="1024"/>
      <c r="M4" s="1024"/>
    </row>
    <row r="5" spans="1:13" ht="15.75">
      <c r="A5" s="1025" t="s">
        <v>215</v>
      </c>
      <c r="B5" s="1025"/>
      <c r="C5" s="1025"/>
      <c r="D5" s="1025"/>
      <c r="E5" s="1025"/>
      <c r="F5" s="1025"/>
      <c r="G5" s="1025"/>
      <c r="H5" s="1025"/>
      <c r="I5" s="1025"/>
      <c r="J5" s="1025"/>
      <c r="K5" s="1025"/>
      <c r="L5" s="1025"/>
      <c r="M5" s="1025"/>
    </row>
    <row r="6" spans="1:13" ht="15.75">
      <c r="A6" s="1025" t="s">
        <v>182</v>
      </c>
      <c r="B6" s="1025"/>
      <c r="C6" s="1025"/>
      <c r="D6" s="1025"/>
      <c r="E6" s="1025"/>
      <c r="F6" s="1025"/>
      <c r="G6" s="1025"/>
      <c r="H6" s="1025"/>
      <c r="I6" s="1025"/>
      <c r="J6" s="1025"/>
      <c r="K6" s="1025"/>
      <c r="L6" s="1025"/>
      <c r="M6" s="1025"/>
    </row>
    <row r="7" spans="1:13" ht="15.75">
      <c r="A7" s="1020" t="s">
        <v>551</v>
      </c>
      <c r="B7" s="367" t="s">
        <v>552</v>
      </c>
      <c r="C7" s="368"/>
      <c r="E7" s="1026" t="s">
        <v>553</v>
      </c>
      <c r="F7" s="1026"/>
      <c r="G7" s="1026"/>
      <c r="H7" s="1026"/>
      <c r="I7" s="1026"/>
      <c r="J7" s="1026"/>
      <c r="K7" s="1026"/>
      <c r="L7" s="1026"/>
      <c r="M7" s="1026"/>
    </row>
    <row r="8" spans="1:13" ht="15" customHeight="1">
      <c r="A8" s="1020"/>
      <c r="B8" s="369" t="s">
        <v>646</v>
      </c>
      <c r="C8" s="368"/>
      <c r="E8" s="1023" t="s">
        <v>555</v>
      </c>
      <c r="F8" s="1023"/>
      <c r="G8" s="1023"/>
      <c r="H8" s="1023"/>
      <c r="I8" s="1023"/>
      <c r="J8" s="1023"/>
      <c r="K8" s="1023"/>
      <c r="L8" s="1023"/>
      <c r="M8" s="1023"/>
    </row>
    <row r="9" spans="1:13" ht="15.75">
      <c r="A9" s="1020" t="s">
        <v>556</v>
      </c>
      <c r="B9" s="367" t="s">
        <v>557</v>
      </c>
      <c r="C9" s="368"/>
      <c r="E9" s="1026" t="s">
        <v>553</v>
      </c>
      <c r="F9" s="1026"/>
      <c r="G9" s="1026"/>
      <c r="H9" s="1026"/>
      <c r="I9" s="1026"/>
      <c r="J9" s="1026"/>
      <c r="K9" s="1026"/>
      <c r="L9" s="1026"/>
      <c r="M9" s="1026"/>
    </row>
    <row r="10" spans="1:13" ht="15" customHeight="1">
      <c r="A10" s="1020"/>
      <c r="B10" s="369" t="s">
        <v>646</v>
      </c>
      <c r="C10" s="368"/>
      <c r="E10" s="1027" t="s">
        <v>558</v>
      </c>
      <c r="F10" s="1027"/>
      <c r="G10" s="1027"/>
      <c r="H10" s="1027"/>
      <c r="I10" s="1027"/>
      <c r="J10" s="1027"/>
      <c r="K10" s="1027"/>
      <c r="L10" s="1027"/>
      <c r="M10" s="1027"/>
    </row>
    <row r="11" spans="1:13" ht="29.25" customHeight="1">
      <c r="A11" s="1020" t="s">
        <v>559</v>
      </c>
      <c r="B11" s="367" t="s">
        <v>90</v>
      </c>
      <c r="C11" s="367" t="s">
        <v>356</v>
      </c>
      <c r="E11" s="1022" t="s">
        <v>91</v>
      </c>
      <c r="F11" s="1022"/>
      <c r="G11" s="1022"/>
      <c r="H11" s="1022"/>
      <c r="I11" s="1022"/>
      <c r="J11" s="1022"/>
      <c r="K11" s="1022"/>
      <c r="L11" s="1022"/>
      <c r="M11" s="1022"/>
    </row>
    <row r="12" spans="1:13" ht="27.75" customHeight="1">
      <c r="A12" s="1020"/>
      <c r="B12" s="370" t="s">
        <v>650</v>
      </c>
      <c r="C12" s="370" t="s">
        <v>563</v>
      </c>
      <c r="E12" s="1023" t="s">
        <v>564</v>
      </c>
      <c r="F12" s="1023"/>
      <c r="G12" s="1023"/>
      <c r="H12" s="1023"/>
      <c r="I12" s="1023"/>
      <c r="J12" s="1023"/>
      <c r="K12" s="1023"/>
      <c r="L12" s="1023"/>
      <c r="M12" s="1023"/>
    </row>
    <row r="13" spans="1:13" ht="19.5" customHeight="1">
      <c r="A13" s="1015" t="s">
        <v>651</v>
      </c>
      <c r="B13" s="1015"/>
      <c r="C13" s="1015"/>
      <c r="D13" s="1015"/>
      <c r="E13" s="1015"/>
      <c r="F13" s="1015"/>
      <c r="G13" s="1015"/>
      <c r="H13" s="1015"/>
      <c r="I13" s="1015"/>
      <c r="J13" s="1015"/>
      <c r="K13" s="1015"/>
      <c r="L13" s="1015"/>
      <c r="M13" s="1015"/>
    </row>
    <row r="14" ht="15.75">
      <c r="A14" s="371"/>
    </row>
    <row r="15" spans="1:13" ht="31.5">
      <c r="A15" s="372" t="s">
        <v>576</v>
      </c>
      <c r="B15" s="1011" t="s">
        <v>652</v>
      </c>
      <c r="C15" s="1011"/>
      <c r="D15" s="1011"/>
      <c r="E15" s="1011"/>
      <c r="F15" s="1011"/>
      <c r="G15" s="1011"/>
      <c r="H15" s="1011"/>
      <c r="I15" s="1011"/>
      <c r="J15" s="1011"/>
      <c r="K15" s="1011"/>
      <c r="L15" s="1011"/>
      <c r="M15" s="1011"/>
    </row>
    <row r="16" spans="1:13" ht="15.75">
      <c r="A16" s="372">
        <v>1</v>
      </c>
      <c r="B16" s="1007" t="s">
        <v>653</v>
      </c>
      <c r="C16" s="1008"/>
      <c r="D16" s="1008"/>
      <c r="E16" s="1008"/>
      <c r="F16" s="1008"/>
      <c r="G16" s="1008"/>
      <c r="H16" s="1008"/>
      <c r="I16" s="1008"/>
      <c r="J16" s="1008"/>
      <c r="K16" s="1008"/>
      <c r="L16" s="1008"/>
      <c r="M16" s="1009"/>
    </row>
    <row r="17" spans="1:13" ht="15.75">
      <c r="A17" s="372"/>
      <c r="B17" s="1011"/>
      <c r="C17" s="1011"/>
      <c r="D17" s="1011"/>
      <c r="E17" s="1011"/>
      <c r="F17" s="1011"/>
      <c r="G17" s="1011"/>
      <c r="H17" s="1011"/>
      <c r="I17" s="1011"/>
      <c r="J17" s="1011"/>
      <c r="K17" s="1011"/>
      <c r="L17" s="1011"/>
      <c r="M17" s="1011"/>
    </row>
    <row r="18" ht="15.75">
      <c r="A18" s="371"/>
    </row>
    <row r="19" ht="15.75">
      <c r="A19" s="373" t="s">
        <v>654</v>
      </c>
    </row>
    <row r="20" spans="1:13" ht="33" customHeight="1">
      <c r="A20" s="1010" t="s">
        <v>92</v>
      </c>
      <c r="B20" s="1010"/>
      <c r="C20" s="1010"/>
      <c r="D20" s="1010"/>
      <c r="E20" s="1010"/>
      <c r="F20" s="1010"/>
      <c r="G20" s="1010"/>
      <c r="H20" s="1010"/>
      <c r="I20" s="1010"/>
      <c r="J20" s="1010"/>
      <c r="K20" s="1010"/>
      <c r="L20" s="1010"/>
      <c r="M20" s="1010"/>
    </row>
    <row r="21" ht="15.75">
      <c r="A21" s="373" t="s">
        <v>656</v>
      </c>
    </row>
    <row r="22" ht="15.75">
      <c r="A22" s="371"/>
    </row>
    <row r="23" spans="1:13" ht="32.25" customHeight="1">
      <c r="A23" s="372" t="s">
        <v>576</v>
      </c>
      <c r="B23" s="1011" t="s">
        <v>657</v>
      </c>
      <c r="C23" s="1011"/>
      <c r="D23" s="1011"/>
      <c r="E23" s="1011"/>
      <c r="F23" s="1011"/>
      <c r="G23" s="1011"/>
      <c r="H23" s="1011"/>
      <c r="I23" s="1011"/>
      <c r="J23" s="1011"/>
      <c r="K23" s="1011"/>
      <c r="L23" s="1011"/>
      <c r="M23" s="1011"/>
    </row>
    <row r="24" spans="1:13" ht="33" customHeight="1">
      <c r="A24" s="372">
        <v>1</v>
      </c>
      <c r="B24" s="1007" t="s">
        <v>93</v>
      </c>
      <c r="C24" s="1008"/>
      <c r="D24" s="1008"/>
      <c r="E24" s="1008"/>
      <c r="F24" s="1008"/>
      <c r="G24" s="1008"/>
      <c r="H24" s="1008"/>
      <c r="I24" s="1008"/>
      <c r="J24" s="1008"/>
      <c r="K24" s="1008"/>
      <c r="L24" s="1008"/>
      <c r="M24" s="1009"/>
    </row>
    <row r="25" spans="1:13" ht="15.75">
      <c r="A25" s="372"/>
      <c r="B25" s="1011"/>
      <c r="C25" s="1011"/>
      <c r="D25" s="1011"/>
      <c r="E25" s="1011"/>
      <c r="F25" s="1011"/>
      <c r="G25" s="1011"/>
      <c r="H25" s="1011"/>
      <c r="I25" s="1011"/>
      <c r="J25" s="1011"/>
      <c r="K25" s="1011"/>
      <c r="L25" s="1011"/>
      <c r="M25" s="1011"/>
    </row>
    <row r="26" ht="15.75">
      <c r="A26" s="371"/>
    </row>
    <row r="27" ht="15.75">
      <c r="A27" s="373" t="s">
        <v>658</v>
      </c>
    </row>
    <row r="28" ht="15.75">
      <c r="B28" s="368" t="s">
        <v>659</v>
      </c>
    </row>
    <row r="29" ht="15.75">
      <c r="A29" s="371"/>
    </row>
    <row r="30" spans="1:26" ht="30" customHeight="1">
      <c r="A30" s="1011" t="s">
        <v>576</v>
      </c>
      <c r="B30" s="1011" t="s">
        <v>660</v>
      </c>
      <c r="C30" s="1011"/>
      <c r="D30" s="1011"/>
      <c r="E30" s="1011" t="s">
        <v>568</v>
      </c>
      <c r="F30" s="1011"/>
      <c r="G30" s="1011"/>
      <c r="H30" s="1011" t="s">
        <v>661</v>
      </c>
      <c r="I30" s="1011"/>
      <c r="J30" s="1011"/>
      <c r="K30" s="1011" t="s">
        <v>570</v>
      </c>
      <c r="L30" s="1011"/>
      <c r="M30" s="1011"/>
      <c r="R30" s="1021"/>
      <c r="S30" s="1021"/>
      <c r="T30" s="1021"/>
      <c r="U30" s="1021"/>
      <c r="V30" s="1021"/>
      <c r="W30" s="1021"/>
      <c r="X30" s="1021"/>
      <c r="Y30" s="1021"/>
      <c r="Z30" s="1021"/>
    </row>
    <row r="31" spans="1:26" ht="33" customHeight="1">
      <c r="A31" s="1011"/>
      <c r="B31" s="1011"/>
      <c r="C31" s="1011"/>
      <c r="D31" s="1011"/>
      <c r="E31" s="372" t="s">
        <v>571</v>
      </c>
      <c r="F31" s="372" t="s">
        <v>572</v>
      </c>
      <c r="G31" s="372" t="s">
        <v>573</v>
      </c>
      <c r="H31" s="372" t="s">
        <v>571</v>
      </c>
      <c r="I31" s="372" t="s">
        <v>572</v>
      </c>
      <c r="J31" s="372" t="s">
        <v>573</v>
      </c>
      <c r="K31" s="372" t="s">
        <v>571</v>
      </c>
      <c r="L31" s="372" t="s">
        <v>572</v>
      </c>
      <c r="M31" s="372" t="s">
        <v>573</v>
      </c>
      <c r="R31" s="374"/>
      <c r="S31" s="374"/>
      <c r="T31" s="374"/>
      <c r="U31" s="374"/>
      <c r="V31" s="374"/>
      <c r="W31" s="374"/>
      <c r="X31" s="374"/>
      <c r="Y31" s="374"/>
      <c r="Z31" s="374"/>
    </row>
    <row r="32" spans="1:26" ht="15.75">
      <c r="A32" s="372">
        <v>1</v>
      </c>
      <c r="B32" s="1011">
        <v>2</v>
      </c>
      <c r="C32" s="1011"/>
      <c r="D32" s="1011"/>
      <c r="E32" s="372">
        <v>3</v>
      </c>
      <c r="F32" s="372">
        <v>4</v>
      </c>
      <c r="G32" s="372">
        <v>5</v>
      </c>
      <c r="H32" s="372">
        <v>6</v>
      </c>
      <c r="I32" s="372">
        <v>7</v>
      </c>
      <c r="J32" s="372">
        <v>8</v>
      </c>
      <c r="K32" s="372">
        <v>9</v>
      </c>
      <c r="L32" s="372">
        <v>10</v>
      </c>
      <c r="M32" s="372">
        <v>11</v>
      </c>
      <c r="R32" s="374"/>
      <c r="S32" s="374"/>
      <c r="T32" s="374"/>
      <c r="U32" s="374"/>
      <c r="V32" s="374"/>
      <c r="W32" s="374"/>
      <c r="X32" s="374"/>
      <c r="Y32" s="374"/>
      <c r="Z32" s="374"/>
    </row>
    <row r="33" spans="1:26" ht="66.75" customHeight="1">
      <c r="A33" s="372">
        <v>1</v>
      </c>
      <c r="B33" s="1017" t="s">
        <v>93</v>
      </c>
      <c r="C33" s="1018"/>
      <c r="D33" s="1019"/>
      <c r="E33" s="372">
        <v>30554</v>
      </c>
      <c r="F33" s="372"/>
      <c r="G33" s="372">
        <f>E33+F33</f>
        <v>30554</v>
      </c>
      <c r="H33" s="372">
        <v>25618.02</v>
      </c>
      <c r="I33" s="372"/>
      <c r="J33" s="372">
        <f>H33+I33</f>
        <v>25618.02</v>
      </c>
      <c r="K33" s="372">
        <f>H33-E33</f>
        <v>-4935.98</v>
      </c>
      <c r="L33" s="372"/>
      <c r="M33" s="372">
        <f>J33-G33</f>
        <v>-4935.98</v>
      </c>
      <c r="R33" s="374"/>
      <c r="S33" s="374"/>
      <c r="T33" s="374"/>
      <c r="U33" s="374"/>
      <c r="V33" s="374"/>
      <c r="W33" s="374"/>
      <c r="X33" s="374"/>
      <c r="Y33" s="374"/>
      <c r="Z33" s="374"/>
    </row>
    <row r="34" spans="1:26" ht="15.75">
      <c r="A34" s="372"/>
      <c r="B34" s="1011" t="s">
        <v>592</v>
      </c>
      <c r="C34" s="1011"/>
      <c r="D34" s="1011"/>
      <c r="E34" s="372">
        <f>E33</f>
        <v>30554</v>
      </c>
      <c r="F34" s="372">
        <f aca="true" t="shared" si="0" ref="F34:M34">F33</f>
        <v>0</v>
      </c>
      <c r="G34" s="372">
        <f t="shared" si="0"/>
        <v>30554</v>
      </c>
      <c r="H34" s="372">
        <f t="shared" si="0"/>
        <v>25618.02</v>
      </c>
      <c r="I34" s="372">
        <f t="shared" si="0"/>
        <v>0</v>
      </c>
      <c r="J34" s="372">
        <f t="shared" si="0"/>
        <v>25618.02</v>
      </c>
      <c r="K34" s="372">
        <f t="shared" si="0"/>
        <v>-4935.98</v>
      </c>
      <c r="L34" s="372">
        <f t="shared" si="0"/>
        <v>0</v>
      </c>
      <c r="M34" s="372">
        <f t="shared" si="0"/>
        <v>-4935.98</v>
      </c>
      <c r="R34" s="374"/>
      <c r="S34" s="374"/>
      <c r="T34" s="374"/>
      <c r="U34" s="374"/>
      <c r="V34" s="374"/>
      <c r="W34" s="374"/>
      <c r="X34" s="374"/>
      <c r="Y34" s="374"/>
      <c r="Z34" s="374"/>
    </row>
    <row r="35" spans="1:26" ht="15.75">
      <c r="A35" s="372"/>
      <c r="B35" s="1011"/>
      <c r="C35" s="1011"/>
      <c r="D35" s="1011"/>
      <c r="E35" s="372"/>
      <c r="F35" s="372"/>
      <c r="G35" s="372"/>
      <c r="H35" s="372"/>
      <c r="I35" s="372"/>
      <c r="J35" s="372"/>
      <c r="K35" s="372"/>
      <c r="L35" s="372"/>
      <c r="M35" s="372"/>
      <c r="R35" s="374"/>
      <c r="S35" s="374"/>
      <c r="T35" s="374"/>
      <c r="U35" s="374"/>
      <c r="V35" s="374"/>
      <c r="W35" s="374"/>
      <c r="X35" s="374"/>
      <c r="Y35" s="374"/>
      <c r="Z35" s="374"/>
    </row>
    <row r="36" spans="1:13" ht="32.25" customHeight="1">
      <c r="A36" s="1016" t="s">
        <v>342</v>
      </c>
      <c r="B36" s="1016"/>
      <c r="C36" s="1016"/>
      <c r="D36" s="1016"/>
      <c r="E36" s="1016"/>
      <c r="F36" s="1016"/>
      <c r="G36" s="1016"/>
      <c r="H36" s="1016"/>
      <c r="I36" s="1016"/>
      <c r="J36" s="1016"/>
      <c r="K36" s="1016"/>
      <c r="L36" s="1016"/>
      <c r="M36" s="1016"/>
    </row>
    <row r="37" spans="1:13" ht="18.75" customHeight="1">
      <c r="A37" s="1007" t="s">
        <v>390</v>
      </c>
      <c r="B37" s="1008"/>
      <c r="C37" s="1008"/>
      <c r="D37" s="1008"/>
      <c r="E37" s="1008"/>
      <c r="F37" s="1008"/>
      <c r="G37" s="1008"/>
      <c r="H37" s="1008"/>
      <c r="I37" s="1008"/>
      <c r="J37" s="1008"/>
      <c r="K37" s="1008"/>
      <c r="L37" s="1008"/>
      <c r="M37" s="1009"/>
    </row>
    <row r="38" ht="15.75">
      <c r="A38" s="371"/>
    </row>
    <row r="39" spans="1:13" ht="33" customHeight="1">
      <c r="A39" s="1010" t="s">
        <v>668</v>
      </c>
      <c r="B39" s="1010"/>
      <c r="C39" s="1010"/>
      <c r="D39" s="1010"/>
      <c r="E39" s="1010"/>
      <c r="F39" s="1010"/>
      <c r="G39" s="1010"/>
      <c r="H39" s="1010"/>
      <c r="I39" s="1010"/>
      <c r="J39" s="1010"/>
      <c r="K39" s="1010"/>
      <c r="L39" s="1010"/>
      <c r="M39" s="1010"/>
    </row>
    <row r="40" ht="15.75">
      <c r="B40" s="368" t="s">
        <v>659</v>
      </c>
    </row>
    <row r="41" ht="15.75">
      <c r="A41" s="371"/>
    </row>
    <row r="42" spans="1:13" ht="31.5" customHeight="1">
      <c r="A42" s="1011" t="s">
        <v>669</v>
      </c>
      <c r="B42" s="1011" t="s">
        <v>670</v>
      </c>
      <c r="C42" s="1011"/>
      <c r="D42" s="1011"/>
      <c r="E42" s="1011" t="s">
        <v>568</v>
      </c>
      <c r="F42" s="1011"/>
      <c r="G42" s="1011"/>
      <c r="H42" s="1011" t="s">
        <v>661</v>
      </c>
      <c r="I42" s="1011"/>
      <c r="J42" s="1011"/>
      <c r="K42" s="1011" t="s">
        <v>570</v>
      </c>
      <c r="L42" s="1011"/>
      <c r="M42" s="1011"/>
    </row>
    <row r="43" spans="1:13" ht="33.75" customHeight="1">
      <c r="A43" s="1011"/>
      <c r="B43" s="1011"/>
      <c r="C43" s="1011"/>
      <c r="D43" s="1011"/>
      <c r="E43" s="372" t="s">
        <v>571</v>
      </c>
      <c r="F43" s="372" t="s">
        <v>572</v>
      </c>
      <c r="G43" s="372" t="s">
        <v>573</v>
      </c>
      <c r="H43" s="372" t="s">
        <v>571</v>
      </c>
      <c r="I43" s="372" t="s">
        <v>572</v>
      </c>
      <c r="J43" s="372" t="s">
        <v>573</v>
      </c>
      <c r="K43" s="372" t="s">
        <v>571</v>
      </c>
      <c r="L43" s="372" t="s">
        <v>572</v>
      </c>
      <c r="M43" s="372" t="s">
        <v>573</v>
      </c>
    </row>
    <row r="44" spans="1:13" ht="15.75">
      <c r="A44" s="372">
        <v>1</v>
      </c>
      <c r="B44" s="1011">
        <v>2</v>
      </c>
      <c r="C44" s="1011"/>
      <c r="D44" s="1011"/>
      <c r="E44" s="372">
        <v>3</v>
      </c>
      <c r="F44" s="372">
        <v>4</v>
      </c>
      <c r="G44" s="372">
        <v>5</v>
      </c>
      <c r="H44" s="372">
        <v>6</v>
      </c>
      <c r="I44" s="372">
        <v>7</v>
      </c>
      <c r="J44" s="372">
        <v>8</v>
      </c>
      <c r="K44" s="372">
        <v>9</v>
      </c>
      <c r="L44" s="372">
        <v>10</v>
      </c>
      <c r="M44" s="372">
        <v>11</v>
      </c>
    </row>
    <row r="45" spans="1:13" ht="15.75">
      <c r="A45" s="372"/>
      <c r="B45" s="1011"/>
      <c r="C45" s="1011"/>
      <c r="D45" s="1011"/>
      <c r="E45" s="372"/>
      <c r="F45" s="372"/>
      <c r="G45" s="372"/>
      <c r="H45" s="372"/>
      <c r="I45" s="372"/>
      <c r="J45" s="372"/>
      <c r="K45" s="372"/>
      <c r="L45" s="372"/>
      <c r="M45" s="372"/>
    </row>
    <row r="46" ht="15.75">
      <c r="A46" s="371"/>
    </row>
    <row r="47" ht="15.75">
      <c r="A47" s="373" t="s">
        <v>672</v>
      </c>
    </row>
    <row r="48" ht="15.75">
      <c r="A48" s="371"/>
    </row>
    <row r="49" spans="1:13" ht="29.25" customHeight="1">
      <c r="A49" s="1011" t="s">
        <v>669</v>
      </c>
      <c r="B49" s="1011" t="s">
        <v>602</v>
      </c>
      <c r="C49" s="1011" t="s">
        <v>603</v>
      </c>
      <c r="D49" s="1011" t="s">
        <v>604</v>
      </c>
      <c r="E49" s="1011" t="s">
        <v>568</v>
      </c>
      <c r="F49" s="1011"/>
      <c r="G49" s="1011"/>
      <c r="H49" s="1011" t="s">
        <v>673</v>
      </c>
      <c r="I49" s="1011"/>
      <c r="J49" s="1011"/>
      <c r="K49" s="1011" t="s">
        <v>570</v>
      </c>
      <c r="L49" s="1011"/>
      <c r="M49" s="1011"/>
    </row>
    <row r="50" spans="1:13" ht="30.75" customHeight="1">
      <c r="A50" s="1011"/>
      <c r="B50" s="1011"/>
      <c r="C50" s="1011"/>
      <c r="D50" s="1011"/>
      <c r="E50" s="372" t="s">
        <v>571</v>
      </c>
      <c r="F50" s="372" t="s">
        <v>572</v>
      </c>
      <c r="G50" s="372" t="s">
        <v>573</v>
      </c>
      <c r="H50" s="372" t="s">
        <v>571</v>
      </c>
      <c r="I50" s="372" t="s">
        <v>572</v>
      </c>
      <c r="J50" s="372" t="s">
        <v>573</v>
      </c>
      <c r="K50" s="372" t="s">
        <v>571</v>
      </c>
      <c r="L50" s="372" t="s">
        <v>572</v>
      </c>
      <c r="M50" s="372" t="s">
        <v>573</v>
      </c>
    </row>
    <row r="51" spans="1:13" ht="15.75">
      <c r="A51" s="372">
        <v>1</v>
      </c>
      <c r="B51" s="372">
        <v>2</v>
      </c>
      <c r="C51" s="372">
        <v>3</v>
      </c>
      <c r="D51" s="372">
        <v>4</v>
      </c>
      <c r="E51" s="372">
        <v>5</v>
      </c>
      <c r="F51" s="372">
        <v>6</v>
      </c>
      <c r="G51" s="372">
        <v>7</v>
      </c>
      <c r="H51" s="372">
        <v>8</v>
      </c>
      <c r="I51" s="372">
        <v>9</v>
      </c>
      <c r="J51" s="372">
        <v>10</v>
      </c>
      <c r="K51" s="372">
        <v>11</v>
      </c>
      <c r="L51" s="372">
        <v>12</v>
      </c>
      <c r="M51" s="372">
        <v>13</v>
      </c>
    </row>
    <row r="52" spans="1:13" ht="15.75">
      <c r="A52" s="372">
        <v>1</v>
      </c>
      <c r="B52" s="372" t="s">
        <v>607</v>
      </c>
      <c r="C52" s="372"/>
      <c r="D52" s="372"/>
      <c r="E52" s="372"/>
      <c r="F52" s="372"/>
      <c r="G52" s="372"/>
      <c r="H52" s="372"/>
      <c r="I52" s="372"/>
      <c r="J52" s="372"/>
      <c r="K52" s="372"/>
      <c r="L52" s="372"/>
      <c r="M52" s="372"/>
    </row>
    <row r="53" spans="1:13" ht="15.75">
      <c r="A53" s="372"/>
      <c r="B53" s="372"/>
      <c r="C53" s="372"/>
      <c r="D53" s="372"/>
      <c r="E53" s="372"/>
      <c r="F53" s="372"/>
      <c r="G53" s="372"/>
      <c r="H53" s="372"/>
      <c r="I53" s="372"/>
      <c r="J53" s="372"/>
      <c r="K53" s="372"/>
      <c r="L53" s="372"/>
      <c r="M53" s="372"/>
    </row>
    <row r="54" spans="1:13" ht="15.75">
      <c r="A54" s="372"/>
      <c r="B54" s="372"/>
      <c r="C54" s="372"/>
      <c r="D54" s="372"/>
      <c r="E54" s="372"/>
      <c r="F54" s="372"/>
      <c r="G54" s="372"/>
      <c r="H54" s="372"/>
      <c r="I54" s="372"/>
      <c r="J54" s="372"/>
      <c r="K54" s="372"/>
      <c r="L54" s="372"/>
      <c r="M54" s="372"/>
    </row>
    <row r="55" spans="1:13" ht="15.75">
      <c r="A55" s="1011" t="s">
        <v>305</v>
      </c>
      <c r="B55" s="1011"/>
      <c r="C55" s="1011"/>
      <c r="D55" s="1011"/>
      <c r="E55" s="1011"/>
      <c r="F55" s="1011"/>
      <c r="G55" s="1011"/>
      <c r="H55" s="1011"/>
      <c r="I55" s="1011"/>
      <c r="J55" s="1011"/>
      <c r="K55" s="1011"/>
      <c r="L55" s="1011"/>
      <c r="M55" s="1011"/>
    </row>
    <row r="56" spans="1:13" ht="15.75">
      <c r="A56" s="372">
        <v>2</v>
      </c>
      <c r="B56" s="372" t="s">
        <v>612</v>
      </c>
      <c r="C56" s="372"/>
      <c r="D56" s="372"/>
      <c r="E56" s="372"/>
      <c r="F56" s="372"/>
      <c r="G56" s="372"/>
      <c r="H56" s="372"/>
      <c r="I56" s="372"/>
      <c r="J56" s="372"/>
      <c r="K56" s="372"/>
      <c r="L56" s="372"/>
      <c r="M56" s="372"/>
    </row>
    <row r="57" spans="1:13" ht="191.25">
      <c r="A57" s="372"/>
      <c r="B57" s="375" t="s">
        <v>94</v>
      </c>
      <c r="C57" s="376" t="s">
        <v>675</v>
      </c>
      <c r="D57" s="377" t="s">
        <v>440</v>
      </c>
      <c r="E57" s="377">
        <v>80</v>
      </c>
      <c r="F57" s="377"/>
      <c r="G57" s="377">
        <f>E57+F57</f>
        <v>80</v>
      </c>
      <c r="H57" s="377">
        <v>64</v>
      </c>
      <c r="I57" s="377"/>
      <c r="J57" s="377">
        <f>H57+I57</f>
        <v>64</v>
      </c>
      <c r="K57" s="377">
        <f>H57-E57</f>
        <v>-16</v>
      </c>
      <c r="L57" s="377"/>
      <c r="M57" s="377">
        <f>J57-G57</f>
        <v>-16</v>
      </c>
    </row>
    <row r="58" spans="1:13" ht="15.75">
      <c r="A58" s="372"/>
      <c r="B58" s="372"/>
      <c r="C58" s="372"/>
      <c r="D58" s="372"/>
      <c r="E58" s="372"/>
      <c r="F58" s="372"/>
      <c r="G58" s="372"/>
      <c r="H58" s="372"/>
      <c r="I58" s="372"/>
      <c r="J58" s="372"/>
      <c r="K58" s="372"/>
      <c r="L58" s="372"/>
      <c r="M58" s="372"/>
    </row>
    <row r="59" spans="1:13" ht="15.75">
      <c r="A59" s="1011" t="s">
        <v>305</v>
      </c>
      <c r="B59" s="1011"/>
      <c r="C59" s="1011"/>
      <c r="D59" s="1011"/>
      <c r="E59" s="1011"/>
      <c r="F59" s="1011"/>
      <c r="G59" s="1011"/>
      <c r="H59" s="1011"/>
      <c r="I59" s="1011"/>
      <c r="J59" s="1011"/>
      <c r="K59" s="1011"/>
      <c r="L59" s="1011"/>
      <c r="M59" s="1011"/>
    </row>
    <row r="60" spans="1:13" ht="31.5" customHeight="1">
      <c r="A60" s="1007" t="s">
        <v>95</v>
      </c>
      <c r="B60" s="1008"/>
      <c r="C60" s="1008"/>
      <c r="D60" s="1008"/>
      <c r="E60" s="1008"/>
      <c r="F60" s="1008"/>
      <c r="G60" s="1008"/>
      <c r="H60" s="1008"/>
      <c r="I60" s="1008"/>
      <c r="J60" s="1008"/>
      <c r="K60" s="1008"/>
      <c r="L60" s="1008"/>
      <c r="M60" s="1009"/>
    </row>
    <row r="61" spans="1:13" ht="15.75">
      <c r="A61" s="372">
        <v>3</v>
      </c>
      <c r="B61" s="372" t="s">
        <v>617</v>
      </c>
      <c r="C61" s="372"/>
      <c r="D61" s="372"/>
      <c r="E61" s="372"/>
      <c r="F61" s="372"/>
      <c r="G61" s="372"/>
      <c r="H61" s="372"/>
      <c r="I61" s="372"/>
      <c r="J61" s="372"/>
      <c r="K61" s="372"/>
      <c r="L61" s="372"/>
      <c r="M61" s="372"/>
    </row>
    <row r="62" spans="1:13" ht="294">
      <c r="A62" s="372"/>
      <c r="B62" s="375" t="s">
        <v>96</v>
      </c>
      <c r="C62" s="376" t="s">
        <v>398</v>
      </c>
      <c r="D62" s="378" t="s">
        <v>97</v>
      </c>
      <c r="E62" s="377">
        <v>32</v>
      </c>
      <c r="F62" s="377"/>
      <c r="G62" s="377">
        <f>E62+F62</f>
        <v>32</v>
      </c>
      <c r="H62" s="377">
        <v>33</v>
      </c>
      <c r="I62" s="377"/>
      <c r="J62" s="377">
        <f>H62+I62</f>
        <v>33</v>
      </c>
      <c r="K62" s="377">
        <f>H62-E62</f>
        <v>1</v>
      </c>
      <c r="L62" s="377"/>
      <c r="M62" s="377">
        <f>J62-G62</f>
        <v>1</v>
      </c>
    </row>
    <row r="63" spans="1:13" ht="15.75">
      <c r="A63" s="372"/>
      <c r="B63" s="372"/>
      <c r="C63" s="372"/>
      <c r="D63" s="372"/>
      <c r="E63" s="372"/>
      <c r="F63" s="372"/>
      <c r="G63" s="372"/>
      <c r="H63" s="372"/>
      <c r="I63" s="372"/>
      <c r="J63" s="372"/>
      <c r="K63" s="372"/>
      <c r="L63" s="372"/>
      <c r="M63" s="372"/>
    </row>
    <row r="64" spans="1:13" ht="15.75">
      <c r="A64" s="1011" t="s">
        <v>305</v>
      </c>
      <c r="B64" s="1011"/>
      <c r="C64" s="1011"/>
      <c r="D64" s="1011"/>
      <c r="E64" s="1011"/>
      <c r="F64" s="1011"/>
      <c r="G64" s="1011"/>
      <c r="H64" s="1011"/>
      <c r="I64" s="1011"/>
      <c r="J64" s="1011"/>
      <c r="K64" s="1011"/>
      <c r="L64" s="1011"/>
      <c r="M64" s="1011"/>
    </row>
    <row r="65" spans="1:13" ht="15.75">
      <c r="A65" s="1007" t="s">
        <v>98</v>
      </c>
      <c r="B65" s="1008"/>
      <c r="C65" s="1008"/>
      <c r="D65" s="1008"/>
      <c r="E65" s="1008"/>
      <c r="F65" s="1008"/>
      <c r="G65" s="1008"/>
      <c r="H65" s="1008"/>
      <c r="I65" s="1008"/>
      <c r="J65" s="1008"/>
      <c r="K65" s="1008"/>
      <c r="L65" s="1008"/>
      <c r="M65" s="1009"/>
    </row>
    <row r="66" spans="1:13" ht="15.75">
      <c r="A66" s="372">
        <v>4</v>
      </c>
      <c r="B66" s="372" t="s">
        <v>633</v>
      </c>
      <c r="C66" s="372"/>
      <c r="D66" s="372"/>
      <c r="E66" s="372"/>
      <c r="F66" s="372"/>
      <c r="G66" s="372"/>
      <c r="H66" s="372"/>
      <c r="I66" s="372"/>
      <c r="J66" s="372"/>
      <c r="K66" s="372"/>
      <c r="L66" s="372"/>
      <c r="M66" s="372"/>
    </row>
    <row r="67" spans="1:13" ht="15.75">
      <c r="A67" s="372"/>
      <c r="B67" s="372"/>
      <c r="C67" s="372"/>
      <c r="D67" s="372"/>
      <c r="E67" s="372"/>
      <c r="F67" s="372"/>
      <c r="G67" s="372"/>
      <c r="H67" s="372"/>
      <c r="I67" s="372"/>
      <c r="J67" s="372"/>
      <c r="K67" s="372"/>
      <c r="L67" s="372"/>
      <c r="M67" s="372"/>
    </row>
    <row r="68" spans="1:13" ht="15.75">
      <c r="A68" s="372"/>
      <c r="B68" s="372"/>
      <c r="C68" s="372"/>
      <c r="D68" s="372"/>
      <c r="E68" s="372"/>
      <c r="F68" s="372"/>
      <c r="G68" s="372"/>
      <c r="H68" s="372"/>
      <c r="I68" s="372"/>
      <c r="J68" s="372"/>
      <c r="K68" s="372"/>
      <c r="L68" s="372"/>
      <c r="M68" s="372"/>
    </row>
    <row r="69" spans="1:13" ht="15.75">
      <c r="A69" s="1011" t="s">
        <v>305</v>
      </c>
      <c r="B69" s="1011"/>
      <c r="C69" s="1011"/>
      <c r="D69" s="1011"/>
      <c r="E69" s="1011"/>
      <c r="F69" s="1011"/>
      <c r="G69" s="1011"/>
      <c r="H69" s="1011"/>
      <c r="I69" s="1011"/>
      <c r="J69" s="1011"/>
      <c r="K69" s="1011"/>
      <c r="L69" s="1011"/>
      <c r="M69" s="1011"/>
    </row>
    <row r="70" spans="1:13" ht="15.75">
      <c r="A70" s="1011" t="s">
        <v>306</v>
      </c>
      <c r="B70" s="1011"/>
      <c r="C70" s="1011"/>
      <c r="D70" s="1011"/>
      <c r="E70" s="1011"/>
      <c r="F70" s="1011"/>
      <c r="G70" s="1011"/>
      <c r="H70" s="1011"/>
      <c r="I70" s="1011"/>
      <c r="J70" s="1011"/>
      <c r="K70" s="1011"/>
      <c r="L70" s="1011"/>
      <c r="M70" s="1011"/>
    </row>
    <row r="71" spans="1:13" ht="81" customHeight="1">
      <c r="A71" s="1007" t="s">
        <v>99</v>
      </c>
      <c r="B71" s="1008"/>
      <c r="C71" s="1008"/>
      <c r="D71" s="1008"/>
      <c r="E71" s="1008"/>
      <c r="F71" s="1008"/>
      <c r="G71" s="1008"/>
      <c r="H71" s="1008"/>
      <c r="I71" s="1008"/>
      <c r="J71" s="1008"/>
      <c r="K71" s="1008"/>
      <c r="L71" s="1008"/>
      <c r="M71" s="1009"/>
    </row>
    <row r="72" ht="15.75">
      <c r="A72" s="371"/>
    </row>
    <row r="73" spans="1:4" ht="19.5" customHeight="1">
      <c r="A73" s="373" t="s">
        <v>308</v>
      </c>
      <c r="B73" s="373"/>
      <c r="C73" s="373"/>
      <c r="D73" s="373"/>
    </row>
    <row r="74" spans="1:13" ht="63" customHeight="1">
      <c r="A74" s="1010" t="s">
        <v>100</v>
      </c>
      <c r="B74" s="1010"/>
      <c r="C74" s="1010"/>
      <c r="D74" s="1010"/>
      <c r="E74" s="1010"/>
      <c r="F74" s="1010"/>
      <c r="G74" s="1010"/>
      <c r="H74" s="1010"/>
      <c r="I74" s="1010"/>
      <c r="J74" s="1010"/>
      <c r="K74" s="1010"/>
      <c r="L74" s="1010"/>
      <c r="M74" s="1010"/>
    </row>
    <row r="75" spans="1:4" ht="17.25" customHeight="1">
      <c r="A75" s="1015" t="s">
        <v>310</v>
      </c>
      <c r="B75" s="1015"/>
      <c r="C75" s="1015"/>
      <c r="D75" s="1015"/>
    </row>
    <row r="76" spans="1:4" ht="19.5" customHeight="1">
      <c r="A76" s="379" t="s">
        <v>311</v>
      </c>
      <c r="B76" s="379"/>
      <c r="C76" s="379"/>
      <c r="D76" s="379"/>
    </row>
    <row r="77" spans="1:5" ht="15.75">
      <c r="A77" s="1014" t="s">
        <v>312</v>
      </c>
      <c r="B77" s="1014"/>
      <c r="C77" s="1014"/>
      <c r="D77" s="1014"/>
      <c r="E77" s="1014"/>
    </row>
    <row r="78" spans="1:13" ht="15.75">
      <c r="A78" s="1014"/>
      <c r="B78" s="1014"/>
      <c r="C78" s="1014"/>
      <c r="D78" s="1014"/>
      <c r="E78" s="1014"/>
      <c r="G78" s="1012"/>
      <c r="H78" s="1012"/>
      <c r="J78" s="1012" t="s">
        <v>639</v>
      </c>
      <c r="K78" s="1012"/>
      <c r="L78" s="1012"/>
      <c r="M78" s="1012"/>
    </row>
    <row r="79" spans="1:13" ht="15.75" customHeight="1">
      <c r="A79" s="380"/>
      <c r="B79" s="380"/>
      <c r="C79" s="380"/>
      <c r="D79" s="380"/>
      <c r="E79" s="380"/>
      <c r="J79" s="1013" t="s">
        <v>313</v>
      </c>
      <c r="K79" s="1013"/>
      <c r="L79" s="1013"/>
      <c r="M79" s="1013"/>
    </row>
    <row r="80" spans="1:13" ht="43.5" customHeight="1">
      <c r="A80" s="1014" t="s">
        <v>314</v>
      </c>
      <c r="B80" s="1014"/>
      <c r="C80" s="1014"/>
      <c r="D80" s="1014"/>
      <c r="E80" s="1014"/>
      <c r="G80" s="1012"/>
      <c r="H80" s="1012"/>
      <c r="J80" s="1012" t="s">
        <v>643</v>
      </c>
      <c r="K80" s="1012"/>
      <c r="L80" s="1012"/>
      <c r="M80" s="1012"/>
    </row>
    <row r="81" spans="1:13" ht="15.75" customHeight="1">
      <c r="A81" s="1014"/>
      <c r="B81" s="1014"/>
      <c r="C81" s="1014"/>
      <c r="D81" s="1014"/>
      <c r="E81" s="1014"/>
      <c r="J81" s="1013" t="s">
        <v>313</v>
      </c>
      <c r="K81" s="1013"/>
      <c r="L81" s="1013"/>
      <c r="M81" s="1013"/>
    </row>
  </sheetData>
  <sheetProtection/>
  <mergeCells count="67">
    <mergeCell ref="J1:M4"/>
    <mergeCell ref="A11:A12"/>
    <mergeCell ref="R30:T30"/>
    <mergeCell ref="U30:W30"/>
    <mergeCell ref="A5:M5"/>
    <mergeCell ref="A6:M6"/>
    <mergeCell ref="E7:M7"/>
    <mergeCell ref="E8:M8"/>
    <mergeCell ref="E9:M9"/>
    <mergeCell ref="E10:M10"/>
    <mergeCell ref="X30:Z30"/>
    <mergeCell ref="E11:M11"/>
    <mergeCell ref="E12:M12"/>
    <mergeCell ref="B15:M15"/>
    <mergeCell ref="B16:M16"/>
    <mergeCell ref="B23:M23"/>
    <mergeCell ref="B24:M24"/>
    <mergeCell ref="B25:M25"/>
    <mergeCell ref="A20:M20"/>
    <mergeCell ref="A30:A31"/>
    <mergeCell ref="H42:J42"/>
    <mergeCell ref="A49:A50"/>
    <mergeCell ref="B49:B50"/>
    <mergeCell ref="C49:C50"/>
    <mergeCell ref="D49:D50"/>
    <mergeCell ref="A7:A8"/>
    <mergeCell ref="A9:A10"/>
    <mergeCell ref="B17:M17"/>
    <mergeCell ref="A13:M13"/>
    <mergeCell ref="E30:G30"/>
    <mergeCell ref="H30:J30"/>
    <mergeCell ref="K30:M30"/>
    <mergeCell ref="B30:D31"/>
    <mergeCell ref="B32:D32"/>
    <mergeCell ref="B34:D34"/>
    <mergeCell ref="B35:D35"/>
    <mergeCell ref="A36:M36"/>
    <mergeCell ref="B33:D33"/>
    <mergeCell ref="J79:M79"/>
    <mergeCell ref="J78:M78"/>
    <mergeCell ref="A75:D75"/>
    <mergeCell ref="K49:M49"/>
    <mergeCell ref="A55:M55"/>
    <mergeCell ref="A59:M59"/>
    <mergeCell ref="A64:M64"/>
    <mergeCell ref="E49:G49"/>
    <mergeCell ref="H49:J49"/>
    <mergeCell ref="J80:M80"/>
    <mergeCell ref="J81:M81"/>
    <mergeCell ref="B44:D44"/>
    <mergeCell ref="B45:D45"/>
    <mergeCell ref="A77:E78"/>
    <mergeCell ref="A80:E81"/>
    <mergeCell ref="G78:H78"/>
    <mergeCell ref="G80:H80"/>
    <mergeCell ref="A69:M69"/>
    <mergeCell ref="A70:M70"/>
    <mergeCell ref="A37:M37"/>
    <mergeCell ref="A71:M71"/>
    <mergeCell ref="A74:M74"/>
    <mergeCell ref="A60:M60"/>
    <mergeCell ref="A65:M65"/>
    <mergeCell ref="A39:M39"/>
    <mergeCell ref="B42:D43"/>
    <mergeCell ref="K42:M42"/>
    <mergeCell ref="A42:A43"/>
    <mergeCell ref="E42:G42"/>
  </mergeCells>
  <printOptions/>
  <pageMargins left="0.16" right="0.16" top="0.35" bottom="0.3" header="0.31496062992125984" footer="0.31496062992125984"/>
  <pageSetup horizontalDpi="600" verticalDpi="600" orientation="landscape" paperSize="9" scale="90" r:id="rId1"/>
</worksheet>
</file>

<file path=xl/worksheets/sheet23.xml><?xml version="1.0" encoding="utf-8"?>
<worksheet xmlns="http://schemas.openxmlformats.org/spreadsheetml/2006/main" xmlns:r="http://schemas.openxmlformats.org/officeDocument/2006/relationships">
  <dimension ref="A1:Z82"/>
  <sheetViews>
    <sheetView view="pageBreakPreview" zoomScaleSheetLayoutView="100" zoomScalePageLayoutView="0" workbookViewId="0" topLeftCell="A13">
      <selection activeCell="J81" sqref="J81:M81"/>
    </sheetView>
  </sheetViews>
  <sheetFormatPr defaultColWidth="9.00390625" defaultRowHeight="12.75"/>
  <cols>
    <col min="1" max="1" width="4.375" style="381" customWidth="1"/>
    <col min="2" max="2" width="14.125" style="381" customWidth="1"/>
    <col min="3" max="3" width="9.125" style="381" customWidth="1"/>
    <col min="4" max="4" width="11.625" style="381" customWidth="1"/>
    <col min="5" max="12" width="13.00390625" style="381" customWidth="1"/>
    <col min="13" max="13" width="14.75390625" style="381" customWidth="1"/>
    <col min="14" max="16384" width="9.125" style="381" customWidth="1"/>
  </cols>
  <sheetData>
    <row r="1" spans="10:13" ht="15.75" customHeight="1">
      <c r="J1" s="1028" t="s">
        <v>644</v>
      </c>
      <c r="K1" s="1028"/>
      <c r="L1" s="1028"/>
      <c r="M1" s="1028"/>
    </row>
    <row r="2" spans="10:13" ht="15.75">
      <c r="J2" s="1028"/>
      <c r="K2" s="1028"/>
      <c r="L2" s="1028"/>
      <c r="M2" s="1028"/>
    </row>
    <row r="3" spans="10:13" ht="15.75">
      <c r="J3" s="1028"/>
      <c r="K3" s="1028"/>
      <c r="L3" s="1028"/>
      <c r="M3" s="1028"/>
    </row>
    <row r="4" spans="10:13" ht="15.75">
      <c r="J4" s="1028"/>
      <c r="K4" s="1028"/>
      <c r="L4" s="1028"/>
      <c r="M4" s="1028"/>
    </row>
    <row r="5" spans="1:13" ht="15.75">
      <c r="A5" s="1031" t="s">
        <v>215</v>
      </c>
      <c r="B5" s="1031"/>
      <c r="C5" s="1031"/>
      <c r="D5" s="1031"/>
      <c r="E5" s="1031"/>
      <c r="F5" s="1031"/>
      <c r="G5" s="1031"/>
      <c r="H5" s="1031"/>
      <c r="I5" s="1031"/>
      <c r="J5" s="1031"/>
      <c r="K5" s="1031"/>
      <c r="L5" s="1031"/>
      <c r="M5" s="1031"/>
    </row>
    <row r="6" spans="1:13" ht="15.75">
      <c r="A6" s="1031" t="s">
        <v>182</v>
      </c>
      <c r="B6" s="1031"/>
      <c r="C6" s="1031"/>
      <c r="D6" s="1031"/>
      <c r="E6" s="1031"/>
      <c r="F6" s="1031"/>
      <c r="G6" s="1031"/>
      <c r="H6" s="1031"/>
      <c r="I6" s="1031"/>
      <c r="J6" s="1031"/>
      <c r="K6" s="1031"/>
      <c r="L6" s="1031"/>
      <c r="M6" s="1031"/>
    </row>
    <row r="7" spans="1:13" ht="15.75">
      <c r="A7" s="1029" t="s">
        <v>551</v>
      </c>
      <c r="B7" s="382" t="s">
        <v>552</v>
      </c>
      <c r="C7" s="383"/>
      <c r="E7" s="1032" t="s">
        <v>553</v>
      </c>
      <c r="F7" s="1032"/>
      <c r="G7" s="1032"/>
      <c r="H7" s="1032"/>
      <c r="I7" s="1032"/>
      <c r="J7" s="1032"/>
      <c r="K7" s="1032"/>
      <c r="L7" s="1032"/>
      <c r="M7" s="1032"/>
    </row>
    <row r="8" spans="1:13" ht="15" customHeight="1">
      <c r="A8" s="1029"/>
      <c r="B8" s="384" t="s">
        <v>646</v>
      </c>
      <c r="C8" s="383"/>
      <c r="E8" s="1033" t="s">
        <v>555</v>
      </c>
      <c r="F8" s="1033"/>
      <c r="G8" s="1033"/>
      <c r="H8" s="1033"/>
      <c r="I8" s="1033"/>
      <c r="J8" s="1033"/>
      <c r="K8" s="1033"/>
      <c r="L8" s="1033"/>
      <c r="M8" s="1033"/>
    </row>
    <row r="9" spans="1:13" ht="15.75">
      <c r="A9" s="1029" t="s">
        <v>556</v>
      </c>
      <c r="B9" s="382" t="s">
        <v>557</v>
      </c>
      <c r="C9" s="383"/>
      <c r="E9" s="1032" t="s">
        <v>553</v>
      </c>
      <c r="F9" s="1032"/>
      <c r="G9" s="1032"/>
      <c r="H9" s="1032"/>
      <c r="I9" s="1032"/>
      <c r="J9" s="1032"/>
      <c r="K9" s="1032"/>
      <c r="L9" s="1032"/>
      <c r="M9" s="1032"/>
    </row>
    <row r="10" spans="1:13" ht="15" customHeight="1">
      <c r="A10" s="1029"/>
      <c r="B10" s="384" t="s">
        <v>646</v>
      </c>
      <c r="C10" s="383"/>
      <c r="E10" s="1034" t="s">
        <v>558</v>
      </c>
      <c r="F10" s="1034"/>
      <c r="G10" s="1034"/>
      <c r="H10" s="1034"/>
      <c r="I10" s="1034"/>
      <c r="J10" s="1034"/>
      <c r="K10" s="1034"/>
      <c r="L10" s="1034"/>
      <c r="M10" s="1034"/>
    </row>
    <row r="11" spans="1:13" ht="15.75">
      <c r="A11" s="1029" t="s">
        <v>559</v>
      </c>
      <c r="B11" s="382" t="s">
        <v>101</v>
      </c>
      <c r="C11" s="382" t="s">
        <v>422</v>
      </c>
      <c r="E11" s="1032" t="s">
        <v>102</v>
      </c>
      <c r="F11" s="1032"/>
      <c r="G11" s="1032"/>
      <c r="H11" s="1032"/>
      <c r="I11" s="1032"/>
      <c r="J11" s="1032"/>
      <c r="K11" s="1032"/>
      <c r="L11" s="1032"/>
      <c r="M11" s="1032"/>
    </row>
    <row r="12" spans="1:13" ht="26.25" customHeight="1">
      <c r="A12" s="1029"/>
      <c r="B12" s="385" t="s">
        <v>650</v>
      </c>
      <c r="C12" s="385" t="s">
        <v>563</v>
      </c>
      <c r="E12" s="1033" t="s">
        <v>564</v>
      </c>
      <c r="F12" s="1033"/>
      <c r="G12" s="1033"/>
      <c r="H12" s="1033"/>
      <c r="I12" s="1033"/>
      <c r="J12" s="1033"/>
      <c r="K12" s="1033"/>
      <c r="L12" s="1033"/>
      <c r="M12" s="1033"/>
    </row>
    <row r="13" spans="1:13" ht="19.5" customHeight="1">
      <c r="A13" s="1040" t="s">
        <v>651</v>
      </c>
      <c r="B13" s="1040"/>
      <c r="C13" s="1040"/>
      <c r="D13" s="1040"/>
      <c r="E13" s="1040"/>
      <c r="F13" s="1040"/>
      <c r="G13" s="1040"/>
      <c r="H13" s="1040"/>
      <c r="I13" s="1040"/>
      <c r="J13" s="1040"/>
      <c r="K13" s="1040"/>
      <c r="L13" s="1040"/>
      <c r="M13" s="1040"/>
    </row>
    <row r="14" ht="15.75">
      <c r="A14" s="386"/>
    </row>
    <row r="15" spans="1:13" ht="31.5">
      <c r="A15" s="387" t="s">
        <v>576</v>
      </c>
      <c r="B15" s="1035" t="s">
        <v>652</v>
      </c>
      <c r="C15" s="1035"/>
      <c r="D15" s="1035"/>
      <c r="E15" s="1035"/>
      <c r="F15" s="1035"/>
      <c r="G15" s="1035"/>
      <c r="H15" s="1035"/>
      <c r="I15" s="1035"/>
      <c r="J15" s="1035"/>
      <c r="K15" s="1035"/>
      <c r="L15" s="1035"/>
      <c r="M15" s="1035"/>
    </row>
    <row r="16" spans="1:13" ht="15.75">
      <c r="A16" s="387">
        <v>1</v>
      </c>
      <c r="B16" s="1036" t="s">
        <v>653</v>
      </c>
      <c r="C16" s="1037"/>
      <c r="D16" s="1037"/>
      <c r="E16" s="1037"/>
      <c r="F16" s="1037"/>
      <c r="G16" s="1037"/>
      <c r="H16" s="1037"/>
      <c r="I16" s="1037"/>
      <c r="J16" s="1037"/>
      <c r="K16" s="1037"/>
      <c r="L16" s="1037"/>
      <c r="M16" s="1038"/>
    </row>
    <row r="17" spans="1:13" ht="15.75">
      <c r="A17" s="387"/>
      <c r="B17" s="1035"/>
      <c r="C17" s="1035"/>
      <c r="D17" s="1035"/>
      <c r="E17" s="1035"/>
      <c r="F17" s="1035"/>
      <c r="G17" s="1035"/>
      <c r="H17" s="1035"/>
      <c r="I17" s="1035"/>
      <c r="J17" s="1035"/>
      <c r="K17" s="1035"/>
      <c r="L17" s="1035"/>
      <c r="M17" s="1035"/>
    </row>
    <row r="18" ht="15.75">
      <c r="A18" s="386"/>
    </row>
    <row r="19" ht="15.75">
      <c r="A19" s="388" t="s">
        <v>654</v>
      </c>
    </row>
    <row r="20" spans="1:13" ht="15.75">
      <c r="A20" s="1039" t="s">
        <v>103</v>
      </c>
      <c r="B20" s="1039"/>
      <c r="C20" s="1039"/>
      <c r="D20" s="1039"/>
      <c r="E20" s="1039"/>
      <c r="F20" s="1039"/>
      <c r="G20" s="1039"/>
      <c r="H20" s="1039"/>
      <c r="I20" s="1039"/>
      <c r="J20" s="1039"/>
      <c r="K20" s="1039"/>
      <c r="L20" s="1039"/>
      <c r="M20" s="1039"/>
    </row>
    <row r="21" ht="15.75">
      <c r="A21" s="388" t="s">
        <v>656</v>
      </c>
    </row>
    <row r="22" ht="15.75">
      <c r="A22" s="386"/>
    </row>
    <row r="23" spans="1:13" ht="32.25" customHeight="1">
      <c r="A23" s="387" t="s">
        <v>576</v>
      </c>
      <c r="B23" s="1035" t="s">
        <v>657</v>
      </c>
      <c r="C23" s="1035"/>
      <c r="D23" s="1035"/>
      <c r="E23" s="1035"/>
      <c r="F23" s="1035"/>
      <c r="G23" s="1035"/>
      <c r="H23" s="1035"/>
      <c r="I23" s="1035"/>
      <c r="J23" s="1035"/>
      <c r="K23" s="1035"/>
      <c r="L23" s="1035"/>
      <c r="M23" s="1035"/>
    </row>
    <row r="24" spans="1:13" ht="15.75">
      <c r="A24" s="387">
        <v>1</v>
      </c>
      <c r="B24" s="1036" t="s">
        <v>103</v>
      </c>
      <c r="C24" s="1037"/>
      <c r="D24" s="1037"/>
      <c r="E24" s="1037"/>
      <c r="F24" s="1037"/>
      <c r="G24" s="1037"/>
      <c r="H24" s="1037"/>
      <c r="I24" s="1037"/>
      <c r="J24" s="1037"/>
      <c r="K24" s="1037"/>
      <c r="L24" s="1037"/>
      <c r="M24" s="1038"/>
    </row>
    <row r="25" spans="1:13" ht="15.75">
      <c r="A25" s="387"/>
      <c r="B25" s="1035"/>
      <c r="C25" s="1035"/>
      <c r="D25" s="1035"/>
      <c r="E25" s="1035"/>
      <c r="F25" s="1035"/>
      <c r="G25" s="1035"/>
      <c r="H25" s="1035"/>
      <c r="I25" s="1035"/>
      <c r="J25" s="1035"/>
      <c r="K25" s="1035"/>
      <c r="L25" s="1035"/>
      <c r="M25" s="1035"/>
    </row>
    <row r="26" ht="15.75">
      <c r="A26" s="386"/>
    </row>
    <row r="27" ht="15.75">
      <c r="A27" s="388" t="s">
        <v>658</v>
      </c>
    </row>
    <row r="28" ht="15.75">
      <c r="B28" s="383" t="s">
        <v>659</v>
      </c>
    </row>
    <row r="29" ht="15.75">
      <c r="A29" s="386"/>
    </row>
    <row r="30" spans="1:26" ht="30" customHeight="1">
      <c r="A30" s="1035" t="s">
        <v>576</v>
      </c>
      <c r="B30" s="1035" t="s">
        <v>660</v>
      </c>
      <c r="C30" s="1035"/>
      <c r="D30" s="1035"/>
      <c r="E30" s="1035" t="s">
        <v>568</v>
      </c>
      <c r="F30" s="1035"/>
      <c r="G30" s="1035"/>
      <c r="H30" s="1035" t="s">
        <v>661</v>
      </c>
      <c r="I30" s="1035"/>
      <c r="J30" s="1035"/>
      <c r="K30" s="1035" t="s">
        <v>570</v>
      </c>
      <c r="L30" s="1035"/>
      <c r="M30" s="1035"/>
      <c r="R30" s="1030"/>
      <c r="S30" s="1030"/>
      <c r="T30" s="1030"/>
      <c r="U30" s="1030"/>
      <c r="V30" s="1030"/>
      <c r="W30" s="1030"/>
      <c r="X30" s="1030"/>
      <c r="Y30" s="1030"/>
      <c r="Z30" s="1030"/>
    </row>
    <row r="31" spans="1:26" ht="33" customHeight="1">
      <c r="A31" s="1035"/>
      <c r="B31" s="1035"/>
      <c r="C31" s="1035"/>
      <c r="D31" s="1035"/>
      <c r="E31" s="387" t="s">
        <v>571</v>
      </c>
      <c r="F31" s="387" t="s">
        <v>572</v>
      </c>
      <c r="G31" s="387" t="s">
        <v>573</v>
      </c>
      <c r="H31" s="387" t="s">
        <v>571</v>
      </c>
      <c r="I31" s="387" t="s">
        <v>572</v>
      </c>
      <c r="J31" s="387" t="s">
        <v>573</v>
      </c>
      <c r="K31" s="387" t="s">
        <v>571</v>
      </c>
      <c r="L31" s="387" t="s">
        <v>572</v>
      </c>
      <c r="M31" s="387" t="s">
        <v>573</v>
      </c>
      <c r="R31" s="389"/>
      <c r="S31" s="389"/>
      <c r="T31" s="389"/>
      <c r="U31" s="389"/>
      <c r="V31" s="389"/>
      <c r="W31" s="389"/>
      <c r="X31" s="389"/>
      <c r="Y31" s="389"/>
      <c r="Z31" s="389"/>
    </row>
    <row r="32" spans="1:26" ht="15.75">
      <c r="A32" s="387">
        <v>1</v>
      </c>
      <c r="B32" s="1035">
        <v>2</v>
      </c>
      <c r="C32" s="1035"/>
      <c r="D32" s="1035"/>
      <c r="E32" s="387">
        <v>3</v>
      </c>
      <c r="F32" s="387">
        <v>4</v>
      </c>
      <c r="G32" s="387">
        <v>5</v>
      </c>
      <c r="H32" s="387">
        <v>6</v>
      </c>
      <c r="I32" s="387">
        <v>7</v>
      </c>
      <c r="J32" s="387">
        <v>8</v>
      </c>
      <c r="K32" s="387">
        <v>9</v>
      </c>
      <c r="L32" s="387">
        <v>10</v>
      </c>
      <c r="M32" s="387">
        <v>11</v>
      </c>
      <c r="R32" s="389"/>
      <c r="S32" s="389"/>
      <c r="T32" s="389"/>
      <c r="U32" s="389"/>
      <c r="V32" s="389"/>
      <c r="W32" s="389"/>
      <c r="X32" s="389"/>
      <c r="Y32" s="389"/>
      <c r="Z32" s="389"/>
    </row>
    <row r="33" spans="1:26" ht="28.5" customHeight="1">
      <c r="A33" s="387">
        <v>1</v>
      </c>
      <c r="B33" s="1042" t="s">
        <v>103</v>
      </c>
      <c r="C33" s="1043"/>
      <c r="D33" s="1044"/>
      <c r="E33" s="387">
        <v>22633740</v>
      </c>
      <c r="F33" s="387"/>
      <c r="G33" s="387">
        <f>E33+F33</f>
        <v>22633740</v>
      </c>
      <c r="H33" s="387">
        <v>18636575.57</v>
      </c>
      <c r="I33" s="387"/>
      <c r="J33" s="387">
        <f>H33+I33</f>
        <v>18636575.57</v>
      </c>
      <c r="K33" s="387">
        <f>H33-E33</f>
        <v>-3997164.4299999997</v>
      </c>
      <c r="L33" s="387"/>
      <c r="M33" s="387">
        <f>J33-G33</f>
        <v>-3997164.4299999997</v>
      </c>
      <c r="R33" s="389"/>
      <c r="S33" s="389"/>
      <c r="T33" s="389"/>
      <c r="U33" s="389"/>
      <c r="V33" s="389"/>
      <c r="W33" s="389"/>
      <c r="X33" s="389"/>
      <c r="Y33" s="389"/>
      <c r="Z33" s="389"/>
    </row>
    <row r="34" spans="1:26" ht="15.75">
      <c r="A34" s="387"/>
      <c r="B34" s="1035" t="s">
        <v>592</v>
      </c>
      <c r="C34" s="1035"/>
      <c r="D34" s="1035"/>
      <c r="E34" s="387">
        <f>E33</f>
        <v>22633740</v>
      </c>
      <c r="F34" s="387">
        <f aca="true" t="shared" si="0" ref="F34:M34">F33</f>
        <v>0</v>
      </c>
      <c r="G34" s="387">
        <f t="shared" si="0"/>
        <v>22633740</v>
      </c>
      <c r="H34" s="387">
        <f t="shared" si="0"/>
        <v>18636575.57</v>
      </c>
      <c r="I34" s="387">
        <f t="shared" si="0"/>
        <v>0</v>
      </c>
      <c r="J34" s="387">
        <f t="shared" si="0"/>
        <v>18636575.57</v>
      </c>
      <c r="K34" s="387">
        <f t="shared" si="0"/>
        <v>-3997164.4299999997</v>
      </c>
      <c r="L34" s="387">
        <f t="shared" si="0"/>
        <v>0</v>
      </c>
      <c r="M34" s="387">
        <f t="shared" si="0"/>
        <v>-3997164.4299999997</v>
      </c>
      <c r="R34" s="389"/>
      <c r="S34" s="389"/>
      <c r="T34" s="389"/>
      <c r="U34" s="389"/>
      <c r="V34" s="389"/>
      <c r="W34" s="389"/>
      <c r="X34" s="389"/>
      <c r="Y34" s="389"/>
      <c r="Z34" s="389"/>
    </row>
    <row r="35" spans="1:26" ht="15.75">
      <c r="A35" s="387"/>
      <c r="B35" s="1035"/>
      <c r="C35" s="1035"/>
      <c r="D35" s="1035"/>
      <c r="E35" s="387"/>
      <c r="F35" s="387"/>
      <c r="G35" s="387"/>
      <c r="H35" s="387"/>
      <c r="I35" s="387"/>
      <c r="J35" s="387"/>
      <c r="K35" s="387"/>
      <c r="L35" s="387"/>
      <c r="M35" s="387"/>
      <c r="R35" s="389"/>
      <c r="S35" s="389"/>
      <c r="T35" s="389"/>
      <c r="U35" s="389"/>
      <c r="V35" s="389"/>
      <c r="W35" s="389"/>
      <c r="X35" s="389"/>
      <c r="Y35" s="389"/>
      <c r="Z35" s="389"/>
    </row>
    <row r="36" spans="1:13" ht="32.25" customHeight="1">
      <c r="A36" s="1041" t="s">
        <v>342</v>
      </c>
      <c r="B36" s="1041"/>
      <c r="C36" s="1041"/>
      <c r="D36" s="1041"/>
      <c r="E36" s="1041"/>
      <c r="F36" s="1041"/>
      <c r="G36" s="1041"/>
      <c r="H36" s="1041"/>
      <c r="I36" s="1041"/>
      <c r="J36" s="1041"/>
      <c r="K36" s="1041"/>
      <c r="L36" s="1041"/>
      <c r="M36" s="1041"/>
    </row>
    <row r="37" spans="1:13" ht="15.75">
      <c r="A37" s="1048" t="s">
        <v>390</v>
      </c>
      <c r="B37" s="1049"/>
      <c r="C37" s="1049"/>
      <c r="D37" s="1049"/>
      <c r="E37" s="1049"/>
      <c r="F37" s="1049"/>
      <c r="G37" s="1049"/>
      <c r="H37" s="1049"/>
      <c r="I37" s="1049"/>
      <c r="J37" s="1049"/>
      <c r="K37" s="1049"/>
      <c r="L37" s="1049"/>
      <c r="M37" s="1050"/>
    </row>
    <row r="38" spans="1:13" ht="33" customHeight="1">
      <c r="A38" s="1039" t="s">
        <v>668</v>
      </c>
      <c r="B38" s="1039"/>
      <c r="C38" s="1039"/>
      <c r="D38" s="1039"/>
      <c r="E38" s="1039"/>
      <c r="F38" s="1039"/>
      <c r="G38" s="1039"/>
      <c r="H38" s="1039"/>
      <c r="I38" s="1039"/>
      <c r="J38" s="1039"/>
      <c r="K38" s="1039"/>
      <c r="L38" s="1039"/>
      <c r="M38" s="1039"/>
    </row>
    <row r="39" ht="15.75">
      <c r="B39" s="383" t="s">
        <v>659</v>
      </c>
    </row>
    <row r="40" ht="15.75">
      <c r="A40" s="386"/>
    </row>
    <row r="41" spans="1:13" ht="31.5" customHeight="1">
      <c r="A41" s="1035" t="s">
        <v>669</v>
      </c>
      <c r="B41" s="1035" t="s">
        <v>670</v>
      </c>
      <c r="C41" s="1035"/>
      <c r="D41" s="1035"/>
      <c r="E41" s="1035" t="s">
        <v>568</v>
      </c>
      <c r="F41" s="1035"/>
      <c r="G41" s="1035"/>
      <c r="H41" s="1035" t="s">
        <v>661</v>
      </c>
      <c r="I41" s="1035"/>
      <c r="J41" s="1035"/>
      <c r="K41" s="1035" t="s">
        <v>570</v>
      </c>
      <c r="L41" s="1035"/>
      <c r="M41" s="1035"/>
    </row>
    <row r="42" spans="1:13" ht="33.75" customHeight="1">
      <c r="A42" s="1035"/>
      <c r="B42" s="1035"/>
      <c r="C42" s="1035"/>
      <c r="D42" s="1035"/>
      <c r="E42" s="387" t="s">
        <v>571</v>
      </c>
      <c r="F42" s="387" t="s">
        <v>572</v>
      </c>
      <c r="G42" s="387" t="s">
        <v>573</v>
      </c>
      <c r="H42" s="387" t="s">
        <v>571</v>
      </c>
      <c r="I42" s="387" t="s">
        <v>572</v>
      </c>
      <c r="J42" s="387" t="s">
        <v>573</v>
      </c>
      <c r="K42" s="387" t="s">
        <v>571</v>
      </c>
      <c r="L42" s="387" t="s">
        <v>572</v>
      </c>
      <c r="M42" s="387" t="s">
        <v>573</v>
      </c>
    </row>
    <row r="43" spans="1:13" ht="15.75">
      <c r="A43" s="387">
        <v>1</v>
      </c>
      <c r="B43" s="1035">
        <v>2</v>
      </c>
      <c r="C43" s="1035"/>
      <c r="D43" s="1035"/>
      <c r="E43" s="387">
        <v>3</v>
      </c>
      <c r="F43" s="387">
        <v>4</v>
      </c>
      <c r="G43" s="387">
        <v>5</v>
      </c>
      <c r="H43" s="387">
        <v>6</v>
      </c>
      <c r="I43" s="387">
        <v>7</v>
      </c>
      <c r="J43" s="387">
        <v>8</v>
      </c>
      <c r="K43" s="387">
        <v>9</v>
      </c>
      <c r="L43" s="387">
        <v>10</v>
      </c>
      <c r="M43" s="387">
        <v>11</v>
      </c>
    </row>
    <row r="44" spans="1:13" ht="15.75">
      <c r="A44" s="387"/>
      <c r="B44" s="1035"/>
      <c r="C44" s="1035"/>
      <c r="D44" s="1035"/>
      <c r="E44" s="387"/>
      <c r="F44" s="387"/>
      <c r="G44" s="387"/>
      <c r="H44" s="387"/>
      <c r="I44" s="387"/>
      <c r="J44" s="387"/>
      <c r="K44" s="387"/>
      <c r="L44" s="387"/>
      <c r="M44" s="387"/>
    </row>
    <row r="45" ht="15.75">
      <c r="A45" s="386"/>
    </row>
    <row r="46" ht="15.75">
      <c r="A46" s="388" t="s">
        <v>672</v>
      </c>
    </row>
    <row r="47" ht="15.75">
      <c r="A47" s="386"/>
    </row>
    <row r="48" spans="1:13" ht="29.25" customHeight="1">
      <c r="A48" s="1035" t="s">
        <v>669</v>
      </c>
      <c r="B48" s="1035" t="s">
        <v>602</v>
      </c>
      <c r="C48" s="1035" t="s">
        <v>603</v>
      </c>
      <c r="D48" s="1035" t="s">
        <v>604</v>
      </c>
      <c r="E48" s="1035" t="s">
        <v>568</v>
      </c>
      <c r="F48" s="1035"/>
      <c r="G48" s="1035"/>
      <c r="H48" s="1035" t="s">
        <v>673</v>
      </c>
      <c r="I48" s="1035"/>
      <c r="J48" s="1035"/>
      <c r="K48" s="1035" t="s">
        <v>570</v>
      </c>
      <c r="L48" s="1035"/>
      <c r="M48" s="1035"/>
    </row>
    <row r="49" spans="1:13" ht="30.75" customHeight="1">
      <c r="A49" s="1035"/>
      <c r="B49" s="1035"/>
      <c r="C49" s="1035"/>
      <c r="D49" s="1035"/>
      <c r="E49" s="387" t="s">
        <v>571</v>
      </c>
      <c r="F49" s="387" t="s">
        <v>572</v>
      </c>
      <c r="G49" s="387" t="s">
        <v>573</v>
      </c>
      <c r="H49" s="387" t="s">
        <v>571</v>
      </c>
      <c r="I49" s="387" t="s">
        <v>572</v>
      </c>
      <c r="J49" s="387" t="s">
        <v>573</v>
      </c>
      <c r="K49" s="387" t="s">
        <v>571</v>
      </c>
      <c r="L49" s="387" t="s">
        <v>572</v>
      </c>
      <c r="M49" s="387" t="s">
        <v>573</v>
      </c>
    </row>
    <row r="50" spans="1:13" ht="15.75">
      <c r="A50" s="387">
        <v>1</v>
      </c>
      <c r="B50" s="387">
        <v>2</v>
      </c>
      <c r="C50" s="387">
        <v>3</v>
      </c>
      <c r="D50" s="387">
        <v>4</v>
      </c>
      <c r="E50" s="387">
        <v>5</v>
      </c>
      <c r="F50" s="387">
        <v>6</v>
      </c>
      <c r="G50" s="387">
        <v>7</v>
      </c>
      <c r="H50" s="387">
        <v>8</v>
      </c>
      <c r="I50" s="387">
        <v>9</v>
      </c>
      <c r="J50" s="387">
        <v>10</v>
      </c>
      <c r="K50" s="387">
        <v>11</v>
      </c>
      <c r="L50" s="387">
        <v>12</v>
      </c>
      <c r="M50" s="387">
        <v>13</v>
      </c>
    </row>
    <row r="51" spans="1:13" ht="15.75">
      <c r="A51" s="387">
        <v>1</v>
      </c>
      <c r="B51" s="387" t="s">
        <v>607</v>
      </c>
      <c r="C51" s="387"/>
      <c r="D51" s="387"/>
      <c r="E51" s="387"/>
      <c r="F51" s="387"/>
      <c r="G51" s="387"/>
      <c r="H51" s="387"/>
      <c r="I51" s="387"/>
      <c r="J51" s="387"/>
      <c r="K51" s="387"/>
      <c r="L51" s="387"/>
      <c r="M51" s="387"/>
    </row>
    <row r="52" spans="1:13" ht="15.75">
      <c r="A52" s="387"/>
      <c r="B52" s="387"/>
      <c r="C52" s="387"/>
      <c r="D52" s="387"/>
      <c r="E52" s="387"/>
      <c r="F52" s="387"/>
      <c r="G52" s="387"/>
      <c r="H52" s="387"/>
      <c r="I52" s="387"/>
      <c r="J52" s="387"/>
      <c r="K52" s="387"/>
      <c r="L52" s="387"/>
      <c r="M52" s="387"/>
    </row>
    <row r="53" spans="1:13" ht="15.75">
      <c r="A53" s="387"/>
      <c r="B53" s="387"/>
      <c r="C53" s="387"/>
      <c r="D53" s="387"/>
      <c r="E53" s="387"/>
      <c r="F53" s="387"/>
      <c r="G53" s="387"/>
      <c r="H53" s="387"/>
      <c r="I53" s="387"/>
      <c r="J53" s="387"/>
      <c r="K53" s="387"/>
      <c r="L53" s="387"/>
      <c r="M53" s="387"/>
    </row>
    <row r="54" spans="1:13" ht="15.75">
      <c r="A54" s="1035" t="s">
        <v>305</v>
      </c>
      <c r="B54" s="1035"/>
      <c r="C54" s="1035"/>
      <c r="D54" s="1035"/>
      <c r="E54" s="1035"/>
      <c r="F54" s="1035"/>
      <c r="G54" s="1035"/>
      <c r="H54" s="1035"/>
      <c r="I54" s="1035"/>
      <c r="J54" s="1035"/>
      <c r="K54" s="1035"/>
      <c r="L54" s="1035"/>
      <c r="M54" s="1035"/>
    </row>
    <row r="55" spans="1:13" ht="15.75">
      <c r="A55" s="387">
        <v>2</v>
      </c>
      <c r="B55" s="387" t="s">
        <v>612</v>
      </c>
      <c r="C55" s="387"/>
      <c r="D55" s="387"/>
      <c r="E55" s="387"/>
      <c r="F55" s="387"/>
      <c r="G55" s="387"/>
      <c r="H55" s="387"/>
      <c r="I55" s="387"/>
      <c r="J55" s="387"/>
      <c r="K55" s="387"/>
      <c r="L55" s="387"/>
      <c r="M55" s="387"/>
    </row>
    <row r="56" spans="1:13" ht="238.5" customHeight="1">
      <c r="A56" s="387"/>
      <c r="B56" s="390" t="s">
        <v>104</v>
      </c>
      <c r="C56" s="391" t="s">
        <v>675</v>
      </c>
      <c r="D56" s="390" t="s">
        <v>440</v>
      </c>
      <c r="E56" s="392">
        <v>432</v>
      </c>
      <c r="F56" s="391"/>
      <c r="G56" s="391">
        <f>E56+F56</f>
        <v>432</v>
      </c>
      <c r="H56" s="391">
        <v>538</v>
      </c>
      <c r="I56" s="391"/>
      <c r="J56" s="391">
        <f>H56+I56</f>
        <v>538</v>
      </c>
      <c r="K56" s="391">
        <f>H56-E56</f>
        <v>106</v>
      </c>
      <c r="L56" s="391"/>
      <c r="M56" s="391">
        <f>J56-G56</f>
        <v>106</v>
      </c>
    </row>
    <row r="57" spans="1:13" ht="220.5" customHeight="1">
      <c r="A57" s="387"/>
      <c r="B57" s="390" t="s">
        <v>105</v>
      </c>
      <c r="C57" s="393" t="s">
        <v>675</v>
      </c>
      <c r="D57" s="394" t="s">
        <v>440</v>
      </c>
      <c r="E57" s="392">
        <v>543</v>
      </c>
      <c r="F57" s="391"/>
      <c r="G57" s="391">
        <f>E57+F57</f>
        <v>543</v>
      </c>
      <c r="H57" s="391">
        <v>304</v>
      </c>
      <c r="I57" s="391"/>
      <c r="J57" s="391">
        <f>H57+I57</f>
        <v>304</v>
      </c>
      <c r="K57" s="391">
        <f>H57-E57</f>
        <v>-239</v>
      </c>
      <c r="L57" s="391"/>
      <c r="M57" s="391">
        <f>J57-G57</f>
        <v>-239</v>
      </c>
    </row>
    <row r="58" spans="1:13" ht="223.5" customHeight="1">
      <c r="A58" s="387"/>
      <c r="B58" s="390" t="s">
        <v>106</v>
      </c>
      <c r="C58" s="391" t="s">
        <v>675</v>
      </c>
      <c r="D58" s="390" t="s">
        <v>440</v>
      </c>
      <c r="E58" s="392">
        <v>18</v>
      </c>
      <c r="F58" s="391"/>
      <c r="G58" s="391">
        <f>E58+F58</f>
        <v>18</v>
      </c>
      <c r="H58" s="391">
        <v>11</v>
      </c>
      <c r="I58" s="391"/>
      <c r="J58" s="391">
        <f>H58+I58</f>
        <v>11</v>
      </c>
      <c r="K58" s="391">
        <f>H58-E58</f>
        <v>-7</v>
      </c>
      <c r="L58" s="391"/>
      <c r="M58" s="391">
        <f>J58-G58</f>
        <v>-7</v>
      </c>
    </row>
    <row r="59" spans="1:13" ht="15.75">
      <c r="A59" s="1035" t="s">
        <v>305</v>
      </c>
      <c r="B59" s="1035"/>
      <c r="C59" s="1035"/>
      <c r="D59" s="1035"/>
      <c r="E59" s="1035"/>
      <c r="F59" s="1035"/>
      <c r="G59" s="1035"/>
      <c r="H59" s="1035"/>
      <c r="I59" s="1035"/>
      <c r="J59" s="1035"/>
      <c r="K59" s="1035"/>
      <c r="L59" s="1035"/>
      <c r="M59" s="1035"/>
    </row>
    <row r="60" spans="1:13" ht="31.5" customHeight="1">
      <c r="A60" s="1036" t="s">
        <v>107</v>
      </c>
      <c r="B60" s="1037"/>
      <c r="C60" s="1037"/>
      <c r="D60" s="1037"/>
      <c r="E60" s="1037"/>
      <c r="F60" s="1037"/>
      <c r="G60" s="1037"/>
      <c r="H60" s="1037"/>
      <c r="I60" s="1037"/>
      <c r="J60" s="1037"/>
      <c r="K60" s="1037"/>
      <c r="L60" s="1037"/>
      <c r="M60" s="1038"/>
    </row>
    <row r="61" spans="1:13" ht="15.75">
      <c r="A61" s="387">
        <v>3</v>
      </c>
      <c r="B61" s="387" t="s">
        <v>617</v>
      </c>
      <c r="C61" s="387"/>
      <c r="D61" s="387"/>
      <c r="E61" s="387"/>
      <c r="F61" s="387"/>
      <c r="G61" s="387"/>
      <c r="H61" s="387"/>
      <c r="I61" s="387"/>
      <c r="J61" s="387"/>
      <c r="K61" s="387"/>
      <c r="L61" s="387"/>
      <c r="M61" s="387"/>
    </row>
    <row r="62" spans="1:13" ht="273" customHeight="1">
      <c r="A62" s="387"/>
      <c r="B62" s="395" t="s">
        <v>108</v>
      </c>
      <c r="C62" s="392" t="s">
        <v>398</v>
      </c>
      <c r="D62" s="390" t="s">
        <v>445</v>
      </c>
      <c r="E62" s="391">
        <v>1669</v>
      </c>
      <c r="F62" s="391"/>
      <c r="G62" s="391">
        <f>E62+F62</f>
        <v>1669</v>
      </c>
      <c r="H62" s="391">
        <v>1674</v>
      </c>
      <c r="I62" s="391"/>
      <c r="J62" s="391">
        <f>H62+I62</f>
        <v>1674</v>
      </c>
      <c r="K62" s="391">
        <f>H62-E62</f>
        <v>5</v>
      </c>
      <c r="L62" s="391"/>
      <c r="M62" s="391">
        <f>J62-G62</f>
        <v>5</v>
      </c>
    </row>
    <row r="63" spans="1:13" ht="274.5" customHeight="1">
      <c r="A63" s="387"/>
      <c r="B63" s="395" t="s">
        <v>109</v>
      </c>
      <c r="C63" s="392" t="s">
        <v>398</v>
      </c>
      <c r="D63" s="390" t="s">
        <v>445</v>
      </c>
      <c r="E63" s="391">
        <v>2081</v>
      </c>
      <c r="F63" s="391"/>
      <c r="G63" s="391">
        <f>E63+F63</f>
        <v>2081</v>
      </c>
      <c r="H63" s="391">
        <v>2071</v>
      </c>
      <c r="I63" s="391"/>
      <c r="J63" s="391">
        <f>H63+I63</f>
        <v>2071</v>
      </c>
      <c r="K63" s="391">
        <f>H63-E63</f>
        <v>-10</v>
      </c>
      <c r="L63" s="391"/>
      <c r="M63" s="391">
        <f>J63-G63</f>
        <v>-10</v>
      </c>
    </row>
    <row r="64" spans="1:13" ht="281.25">
      <c r="A64" s="387"/>
      <c r="B64" s="395" t="s">
        <v>110</v>
      </c>
      <c r="C64" s="392" t="s">
        <v>398</v>
      </c>
      <c r="D64" s="390" t="s">
        <v>445</v>
      </c>
      <c r="E64" s="393">
        <v>1972</v>
      </c>
      <c r="F64" s="393"/>
      <c r="G64" s="393">
        <f>E64+F64</f>
        <v>1972</v>
      </c>
      <c r="H64" s="393">
        <v>1943</v>
      </c>
      <c r="I64" s="391"/>
      <c r="J64" s="391">
        <f>H64+I64</f>
        <v>1943</v>
      </c>
      <c r="K64" s="391">
        <f>H64-E64</f>
        <v>-29</v>
      </c>
      <c r="L64" s="391"/>
      <c r="M64" s="391">
        <f>J64-G64</f>
        <v>-29</v>
      </c>
    </row>
    <row r="65" spans="1:13" ht="15.75">
      <c r="A65" s="1035" t="s">
        <v>305</v>
      </c>
      <c r="B65" s="1035"/>
      <c r="C65" s="1035"/>
      <c r="D65" s="1035"/>
      <c r="E65" s="1035"/>
      <c r="F65" s="1035"/>
      <c r="G65" s="1035"/>
      <c r="H65" s="1035"/>
      <c r="I65" s="1035"/>
      <c r="J65" s="1035"/>
      <c r="K65" s="1035"/>
      <c r="L65" s="1035"/>
      <c r="M65" s="1035"/>
    </row>
    <row r="66" spans="1:13" ht="31.5" customHeight="1">
      <c r="A66" s="1036" t="s">
        <v>111</v>
      </c>
      <c r="B66" s="1037"/>
      <c r="C66" s="1037"/>
      <c r="D66" s="1037"/>
      <c r="E66" s="1037"/>
      <c r="F66" s="1037"/>
      <c r="G66" s="1037"/>
      <c r="H66" s="1037"/>
      <c r="I66" s="1037"/>
      <c r="J66" s="1037"/>
      <c r="K66" s="1037"/>
      <c r="L66" s="1037"/>
      <c r="M66" s="1038"/>
    </row>
    <row r="67" spans="1:13" ht="15.75">
      <c r="A67" s="387">
        <v>4</v>
      </c>
      <c r="B67" s="387" t="s">
        <v>633</v>
      </c>
      <c r="C67" s="387"/>
      <c r="D67" s="387"/>
      <c r="E67" s="387"/>
      <c r="F67" s="387"/>
      <c r="G67" s="387"/>
      <c r="H67" s="387"/>
      <c r="I67" s="387"/>
      <c r="J67" s="387"/>
      <c r="K67" s="387"/>
      <c r="L67" s="387"/>
      <c r="M67" s="387"/>
    </row>
    <row r="68" spans="1:13" ht="15.75">
      <c r="A68" s="387"/>
      <c r="B68" s="387"/>
      <c r="C68" s="387"/>
      <c r="D68" s="387"/>
      <c r="E68" s="387"/>
      <c r="F68" s="387"/>
      <c r="G68" s="387"/>
      <c r="H68" s="387"/>
      <c r="I68" s="387"/>
      <c r="J68" s="387"/>
      <c r="K68" s="387"/>
      <c r="L68" s="387"/>
      <c r="M68" s="387"/>
    </row>
    <row r="69" spans="1:13" ht="15.75">
      <c r="A69" s="387"/>
      <c r="B69" s="387"/>
      <c r="C69" s="387"/>
      <c r="D69" s="387"/>
      <c r="E69" s="387"/>
      <c r="F69" s="387"/>
      <c r="G69" s="387"/>
      <c r="H69" s="387"/>
      <c r="I69" s="387"/>
      <c r="J69" s="387"/>
      <c r="K69" s="387"/>
      <c r="L69" s="387"/>
      <c r="M69" s="387"/>
    </row>
    <row r="70" spans="1:13" ht="15.75">
      <c r="A70" s="1035" t="s">
        <v>305</v>
      </c>
      <c r="B70" s="1035"/>
      <c r="C70" s="1035"/>
      <c r="D70" s="1035"/>
      <c r="E70" s="1035"/>
      <c r="F70" s="1035"/>
      <c r="G70" s="1035"/>
      <c r="H70" s="1035"/>
      <c r="I70" s="1035"/>
      <c r="J70" s="1035"/>
      <c r="K70" s="1035"/>
      <c r="L70" s="1035"/>
      <c r="M70" s="1035"/>
    </row>
    <row r="71" spans="1:13" ht="15.75">
      <c r="A71" s="1035" t="s">
        <v>306</v>
      </c>
      <c r="B71" s="1035"/>
      <c r="C71" s="1035"/>
      <c r="D71" s="1035"/>
      <c r="E71" s="1035"/>
      <c r="F71" s="1035"/>
      <c r="G71" s="1035"/>
      <c r="H71" s="1035"/>
      <c r="I71" s="1035"/>
      <c r="J71" s="1035"/>
      <c r="K71" s="1035"/>
      <c r="L71" s="1035"/>
      <c r="M71" s="1035"/>
    </row>
    <row r="72" spans="1:13" ht="132" customHeight="1">
      <c r="A72" s="1036" t="s">
        <v>373</v>
      </c>
      <c r="B72" s="1037"/>
      <c r="C72" s="1037"/>
      <c r="D72" s="1037"/>
      <c r="E72" s="1037"/>
      <c r="F72" s="1037"/>
      <c r="G72" s="1037"/>
      <c r="H72" s="1037"/>
      <c r="I72" s="1037"/>
      <c r="J72" s="1037"/>
      <c r="K72" s="1037"/>
      <c r="L72" s="1037"/>
      <c r="M72" s="1038"/>
    </row>
    <row r="73" ht="15.75">
      <c r="A73" s="386"/>
    </row>
    <row r="74" spans="1:4" ht="19.5" customHeight="1">
      <c r="A74" s="388" t="s">
        <v>308</v>
      </c>
      <c r="B74" s="388"/>
      <c r="C74" s="388"/>
      <c r="D74" s="388"/>
    </row>
    <row r="75" spans="1:13" ht="49.5" customHeight="1">
      <c r="A75" s="1039" t="s">
        <v>374</v>
      </c>
      <c r="B75" s="1039"/>
      <c r="C75" s="1039"/>
      <c r="D75" s="1039"/>
      <c r="E75" s="1039"/>
      <c r="F75" s="1039"/>
      <c r="G75" s="1039"/>
      <c r="H75" s="1039"/>
      <c r="I75" s="1039"/>
      <c r="J75" s="1039"/>
      <c r="K75" s="1039"/>
      <c r="L75" s="1039"/>
      <c r="M75" s="1039"/>
    </row>
    <row r="76" spans="1:4" ht="17.25" customHeight="1">
      <c r="A76" s="1040" t="s">
        <v>310</v>
      </c>
      <c r="B76" s="1040"/>
      <c r="C76" s="1040"/>
      <c r="D76" s="1040"/>
    </row>
    <row r="77" spans="1:4" ht="19.5" customHeight="1">
      <c r="A77" s="396" t="s">
        <v>311</v>
      </c>
      <c r="B77" s="396"/>
      <c r="C77" s="396"/>
      <c r="D77" s="396"/>
    </row>
    <row r="78" spans="1:5" ht="15.75">
      <c r="A78" s="1047" t="s">
        <v>312</v>
      </c>
      <c r="B78" s="1047"/>
      <c r="C78" s="1047"/>
      <c r="D78" s="1047"/>
      <c r="E78" s="1047"/>
    </row>
    <row r="79" spans="1:13" ht="15.75">
      <c r="A79" s="1047"/>
      <c r="B79" s="1047"/>
      <c r="C79" s="1047"/>
      <c r="D79" s="1047"/>
      <c r="E79" s="1047"/>
      <c r="G79" s="1046"/>
      <c r="H79" s="1046"/>
      <c r="J79" s="1046" t="s">
        <v>639</v>
      </c>
      <c r="K79" s="1046"/>
      <c r="L79" s="1046"/>
      <c r="M79" s="1046"/>
    </row>
    <row r="80" spans="1:13" ht="15.75" customHeight="1">
      <c r="A80" s="397"/>
      <c r="B80" s="397"/>
      <c r="C80" s="397"/>
      <c r="D80" s="397"/>
      <c r="E80" s="397"/>
      <c r="J80" s="1045" t="s">
        <v>313</v>
      </c>
      <c r="K80" s="1045"/>
      <c r="L80" s="1045"/>
      <c r="M80" s="1045"/>
    </row>
    <row r="81" spans="1:13" ht="43.5" customHeight="1">
      <c r="A81" s="1047" t="s">
        <v>314</v>
      </c>
      <c r="B81" s="1047"/>
      <c r="C81" s="1047"/>
      <c r="D81" s="1047"/>
      <c r="E81" s="1047"/>
      <c r="G81" s="1046"/>
      <c r="H81" s="1046"/>
      <c r="J81" s="1046" t="s">
        <v>643</v>
      </c>
      <c r="K81" s="1046"/>
      <c r="L81" s="1046"/>
      <c r="M81" s="1046"/>
    </row>
    <row r="82" spans="1:13" ht="15.75" customHeight="1">
      <c r="A82" s="1047"/>
      <c r="B82" s="1047"/>
      <c r="C82" s="1047"/>
      <c r="D82" s="1047"/>
      <c r="E82" s="1047"/>
      <c r="J82" s="1045" t="s">
        <v>313</v>
      </c>
      <c r="K82" s="1045"/>
      <c r="L82" s="1045"/>
      <c r="M82" s="1045"/>
    </row>
  </sheetData>
  <sheetProtection/>
  <mergeCells count="67">
    <mergeCell ref="A37:M37"/>
    <mergeCell ref="A60:M60"/>
    <mergeCell ref="A66:M66"/>
    <mergeCell ref="A72:M72"/>
    <mergeCell ref="A38:M38"/>
    <mergeCell ref="B41:D42"/>
    <mergeCell ref="K41:M41"/>
    <mergeCell ref="A41:A42"/>
    <mergeCell ref="E41:G41"/>
    <mergeCell ref="H41:J41"/>
    <mergeCell ref="J81:M81"/>
    <mergeCell ref="J82:M82"/>
    <mergeCell ref="B43:D43"/>
    <mergeCell ref="B44:D44"/>
    <mergeCell ref="A78:E79"/>
    <mergeCell ref="A81:E82"/>
    <mergeCell ref="G79:H79"/>
    <mergeCell ref="G81:H81"/>
    <mergeCell ref="A70:M70"/>
    <mergeCell ref="A71:M71"/>
    <mergeCell ref="J80:M80"/>
    <mergeCell ref="J79:M79"/>
    <mergeCell ref="A76:D76"/>
    <mergeCell ref="K48:M48"/>
    <mergeCell ref="A54:M54"/>
    <mergeCell ref="A59:M59"/>
    <mergeCell ref="A65:M65"/>
    <mergeCell ref="E48:G48"/>
    <mergeCell ref="H48:J48"/>
    <mergeCell ref="A75:M75"/>
    <mergeCell ref="B32:D32"/>
    <mergeCell ref="B34:D34"/>
    <mergeCell ref="B35:D35"/>
    <mergeCell ref="A36:M36"/>
    <mergeCell ref="B33:D33"/>
    <mergeCell ref="E30:G30"/>
    <mergeCell ref="H30:J30"/>
    <mergeCell ref="K30:M30"/>
    <mergeCell ref="B30:D31"/>
    <mergeCell ref="A7:A8"/>
    <mergeCell ref="A9:A10"/>
    <mergeCell ref="B17:M17"/>
    <mergeCell ref="A13:M13"/>
    <mergeCell ref="A48:A49"/>
    <mergeCell ref="B48:B49"/>
    <mergeCell ref="C48:C49"/>
    <mergeCell ref="D48:D49"/>
    <mergeCell ref="X30:Z30"/>
    <mergeCell ref="E11:M11"/>
    <mergeCell ref="E12:M12"/>
    <mergeCell ref="B15:M15"/>
    <mergeCell ref="B16:M16"/>
    <mergeCell ref="B23:M23"/>
    <mergeCell ref="B24:M24"/>
    <mergeCell ref="B25:M25"/>
    <mergeCell ref="A20:M20"/>
    <mergeCell ref="A30:A31"/>
    <mergeCell ref="J1:M4"/>
    <mergeCell ref="A11:A12"/>
    <mergeCell ref="R30:T30"/>
    <mergeCell ref="U30:W30"/>
    <mergeCell ref="A5:M5"/>
    <mergeCell ref="A6:M6"/>
    <mergeCell ref="E7:M7"/>
    <mergeCell ref="E8:M8"/>
    <mergeCell ref="E9:M9"/>
    <mergeCell ref="E10:M10"/>
  </mergeCells>
  <printOptions/>
  <pageMargins left="0.16" right="0.16" top="0.35" bottom="0.3" header="0.31496062992125984" footer="0.31496062992125984"/>
  <pageSetup horizontalDpi="600" verticalDpi="600" orientation="landscape" paperSize="9" scale="90" r:id="rId1"/>
</worksheet>
</file>

<file path=xl/worksheets/sheet24.xml><?xml version="1.0" encoding="utf-8"?>
<worksheet xmlns="http://schemas.openxmlformats.org/spreadsheetml/2006/main" xmlns:r="http://schemas.openxmlformats.org/officeDocument/2006/relationships">
  <dimension ref="A1:Z81"/>
  <sheetViews>
    <sheetView view="pageBreakPreview" zoomScaleSheetLayoutView="100" zoomScalePageLayoutView="0" workbookViewId="0" topLeftCell="A16">
      <selection activeCell="J81" sqref="J81:M81"/>
    </sheetView>
  </sheetViews>
  <sheetFormatPr defaultColWidth="9.00390625" defaultRowHeight="12.75"/>
  <cols>
    <col min="1" max="1" width="4.375" style="398" customWidth="1"/>
    <col min="2" max="2" width="14.625" style="398" customWidth="1"/>
    <col min="3" max="3" width="9.125" style="398" customWidth="1"/>
    <col min="4" max="4" width="16.625" style="398" customWidth="1"/>
    <col min="5" max="13" width="13.00390625" style="398" customWidth="1"/>
    <col min="14" max="16384" width="9.125" style="398" customWidth="1"/>
  </cols>
  <sheetData>
    <row r="1" spans="10:13" ht="15.75" customHeight="1">
      <c r="J1" s="1068" t="s">
        <v>644</v>
      </c>
      <c r="K1" s="1068"/>
      <c r="L1" s="1068"/>
      <c r="M1" s="1068"/>
    </row>
    <row r="2" spans="10:13" ht="15.75">
      <c r="J2" s="1068"/>
      <c r="K2" s="1068"/>
      <c r="L2" s="1068"/>
      <c r="M2" s="1068"/>
    </row>
    <row r="3" spans="10:13" ht="15.75">
      <c r="J3" s="1068"/>
      <c r="K3" s="1068"/>
      <c r="L3" s="1068"/>
      <c r="M3" s="1068"/>
    </row>
    <row r="4" spans="10:13" ht="15.75">
      <c r="J4" s="1068"/>
      <c r="K4" s="1068"/>
      <c r="L4" s="1068"/>
      <c r="M4" s="1068"/>
    </row>
    <row r="5" spans="1:13" ht="15.75">
      <c r="A5" s="1069" t="s">
        <v>215</v>
      </c>
      <c r="B5" s="1069"/>
      <c r="C5" s="1069"/>
      <c r="D5" s="1069"/>
      <c r="E5" s="1069"/>
      <c r="F5" s="1069"/>
      <c r="G5" s="1069"/>
      <c r="H5" s="1069"/>
      <c r="I5" s="1069"/>
      <c r="J5" s="1069"/>
      <c r="K5" s="1069"/>
      <c r="L5" s="1069"/>
      <c r="M5" s="1069"/>
    </row>
    <row r="6" spans="1:13" ht="15.75">
      <c r="A6" s="1069" t="s">
        <v>182</v>
      </c>
      <c r="B6" s="1069"/>
      <c r="C6" s="1069"/>
      <c r="D6" s="1069"/>
      <c r="E6" s="1069"/>
      <c r="F6" s="1069"/>
      <c r="G6" s="1069"/>
      <c r="H6" s="1069"/>
      <c r="I6" s="1069"/>
      <c r="J6" s="1069"/>
      <c r="K6" s="1069"/>
      <c r="L6" s="1069"/>
      <c r="M6" s="1069"/>
    </row>
    <row r="7" spans="1:13" ht="15.75">
      <c r="A7" s="1061" t="s">
        <v>551</v>
      </c>
      <c r="B7" s="399" t="s">
        <v>552</v>
      </c>
      <c r="C7" s="400"/>
      <c r="E7" s="1063" t="s">
        <v>553</v>
      </c>
      <c r="F7" s="1063"/>
      <c r="G7" s="1063"/>
      <c r="H7" s="1063"/>
      <c r="I7" s="1063"/>
      <c r="J7" s="1063"/>
      <c r="K7" s="1063"/>
      <c r="L7" s="1063"/>
      <c r="M7" s="1063"/>
    </row>
    <row r="8" spans="1:13" ht="15" customHeight="1">
      <c r="A8" s="1061"/>
      <c r="B8" s="401" t="s">
        <v>646</v>
      </c>
      <c r="C8" s="400"/>
      <c r="E8" s="1064" t="s">
        <v>555</v>
      </c>
      <c r="F8" s="1064"/>
      <c r="G8" s="1064"/>
      <c r="H8" s="1064"/>
      <c r="I8" s="1064"/>
      <c r="J8" s="1064"/>
      <c r="K8" s="1064"/>
      <c r="L8" s="1064"/>
      <c r="M8" s="1064"/>
    </row>
    <row r="9" spans="1:13" ht="15.75">
      <c r="A9" s="1061" t="s">
        <v>556</v>
      </c>
      <c r="B9" s="399" t="s">
        <v>557</v>
      </c>
      <c r="C9" s="400"/>
      <c r="E9" s="1063" t="s">
        <v>553</v>
      </c>
      <c r="F9" s="1063"/>
      <c r="G9" s="1063"/>
      <c r="H9" s="1063"/>
      <c r="I9" s="1063"/>
      <c r="J9" s="1063"/>
      <c r="K9" s="1063"/>
      <c r="L9" s="1063"/>
      <c r="M9" s="1063"/>
    </row>
    <row r="10" spans="1:13" ht="15" customHeight="1">
      <c r="A10" s="1061"/>
      <c r="B10" s="401" t="s">
        <v>646</v>
      </c>
      <c r="C10" s="400"/>
      <c r="E10" s="1070" t="s">
        <v>558</v>
      </c>
      <c r="F10" s="1070"/>
      <c r="G10" s="1070"/>
      <c r="H10" s="1070"/>
      <c r="I10" s="1070"/>
      <c r="J10" s="1070"/>
      <c r="K10" s="1070"/>
      <c r="L10" s="1070"/>
      <c r="M10" s="1070"/>
    </row>
    <row r="11" spans="1:13" ht="15.75">
      <c r="A11" s="1061" t="s">
        <v>559</v>
      </c>
      <c r="B11" s="399" t="s">
        <v>375</v>
      </c>
      <c r="C11" s="399" t="s">
        <v>422</v>
      </c>
      <c r="E11" s="1063" t="s">
        <v>376</v>
      </c>
      <c r="F11" s="1063"/>
      <c r="G11" s="1063"/>
      <c r="H11" s="1063"/>
      <c r="I11" s="1063"/>
      <c r="J11" s="1063"/>
      <c r="K11" s="1063"/>
      <c r="L11" s="1063"/>
      <c r="M11" s="1063"/>
    </row>
    <row r="12" spans="1:13" ht="27" customHeight="1">
      <c r="A12" s="1061"/>
      <c r="B12" s="402" t="s">
        <v>650</v>
      </c>
      <c r="C12" s="402" t="s">
        <v>563</v>
      </c>
      <c r="E12" s="1064" t="s">
        <v>564</v>
      </c>
      <c r="F12" s="1064"/>
      <c r="G12" s="1064"/>
      <c r="H12" s="1064"/>
      <c r="I12" s="1064"/>
      <c r="J12" s="1064"/>
      <c r="K12" s="1064"/>
      <c r="L12" s="1064"/>
      <c r="M12" s="1064"/>
    </row>
    <row r="13" spans="1:13" ht="19.5" customHeight="1">
      <c r="A13" s="1056" t="s">
        <v>651</v>
      </c>
      <c r="B13" s="1056"/>
      <c r="C13" s="1056"/>
      <c r="D13" s="1056"/>
      <c r="E13" s="1056"/>
      <c r="F13" s="1056"/>
      <c r="G13" s="1056"/>
      <c r="H13" s="1056"/>
      <c r="I13" s="1056"/>
      <c r="J13" s="1056"/>
      <c r="K13" s="1056"/>
      <c r="L13" s="1056"/>
      <c r="M13" s="1056"/>
    </row>
    <row r="14" ht="15.75">
      <c r="A14" s="403"/>
    </row>
    <row r="15" spans="1:13" ht="31.5">
      <c r="A15" s="404" t="s">
        <v>576</v>
      </c>
      <c r="B15" s="1053" t="s">
        <v>652</v>
      </c>
      <c r="C15" s="1053"/>
      <c r="D15" s="1053"/>
      <c r="E15" s="1053"/>
      <c r="F15" s="1053"/>
      <c r="G15" s="1053"/>
      <c r="H15" s="1053"/>
      <c r="I15" s="1053"/>
      <c r="J15" s="1053"/>
      <c r="K15" s="1053"/>
      <c r="L15" s="1053"/>
      <c r="M15" s="1053"/>
    </row>
    <row r="16" spans="1:13" ht="15.75">
      <c r="A16" s="404">
        <v>1</v>
      </c>
      <c r="B16" s="1065" t="s">
        <v>653</v>
      </c>
      <c r="C16" s="1066"/>
      <c r="D16" s="1066"/>
      <c r="E16" s="1066"/>
      <c r="F16" s="1066"/>
      <c r="G16" s="1066"/>
      <c r="H16" s="1066"/>
      <c r="I16" s="1066"/>
      <c r="J16" s="1066"/>
      <c r="K16" s="1066"/>
      <c r="L16" s="1066"/>
      <c r="M16" s="1067"/>
    </row>
    <row r="17" spans="1:13" ht="15.75">
      <c r="A17" s="404"/>
      <c r="B17" s="1053"/>
      <c r="C17" s="1053"/>
      <c r="D17" s="1053"/>
      <c r="E17" s="1053"/>
      <c r="F17" s="1053"/>
      <c r="G17" s="1053"/>
      <c r="H17" s="1053"/>
      <c r="I17" s="1053"/>
      <c r="J17" s="1053"/>
      <c r="K17" s="1053"/>
      <c r="L17" s="1053"/>
      <c r="M17" s="1053"/>
    </row>
    <row r="18" ht="15.75">
      <c r="A18" s="403"/>
    </row>
    <row r="19" ht="15.75">
      <c r="A19" s="405" t="s">
        <v>654</v>
      </c>
    </row>
    <row r="20" spans="1:13" ht="15.75">
      <c r="A20" s="1055" t="s">
        <v>377</v>
      </c>
      <c r="B20" s="1055"/>
      <c r="C20" s="1055"/>
      <c r="D20" s="1055"/>
      <c r="E20" s="1055"/>
      <c r="F20" s="1055"/>
      <c r="G20" s="1055"/>
      <c r="H20" s="1055"/>
      <c r="I20" s="1055"/>
      <c r="J20" s="1055"/>
      <c r="K20" s="1055"/>
      <c r="L20" s="1055"/>
      <c r="M20" s="1055"/>
    </row>
    <row r="21" ht="15.75">
      <c r="A21" s="405" t="s">
        <v>656</v>
      </c>
    </row>
    <row r="22" ht="15.75">
      <c r="A22" s="403"/>
    </row>
    <row r="23" spans="1:13" ht="32.25" customHeight="1">
      <c r="A23" s="404" t="s">
        <v>576</v>
      </c>
      <c r="B23" s="1053" t="s">
        <v>657</v>
      </c>
      <c r="C23" s="1053"/>
      <c r="D23" s="1053"/>
      <c r="E23" s="1053"/>
      <c r="F23" s="1053"/>
      <c r="G23" s="1053"/>
      <c r="H23" s="1053"/>
      <c r="I23" s="1053"/>
      <c r="J23" s="1053"/>
      <c r="K23" s="1053"/>
      <c r="L23" s="1053"/>
      <c r="M23" s="1053"/>
    </row>
    <row r="24" spans="1:13" ht="15.75">
      <c r="A24" s="404">
        <v>1</v>
      </c>
      <c r="B24" s="1065" t="s">
        <v>378</v>
      </c>
      <c r="C24" s="1066"/>
      <c r="D24" s="1066"/>
      <c r="E24" s="1066"/>
      <c r="F24" s="1066"/>
      <c r="G24" s="1066"/>
      <c r="H24" s="1066"/>
      <c r="I24" s="1066"/>
      <c r="J24" s="1066"/>
      <c r="K24" s="1066"/>
      <c r="L24" s="1066"/>
      <c r="M24" s="1067"/>
    </row>
    <row r="25" spans="1:13" ht="15.75">
      <c r="A25" s="404"/>
      <c r="B25" s="1053"/>
      <c r="C25" s="1053"/>
      <c r="D25" s="1053"/>
      <c r="E25" s="1053"/>
      <c r="F25" s="1053"/>
      <c r="G25" s="1053"/>
      <c r="H25" s="1053"/>
      <c r="I25" s="1053"/>
      <c r="J25" s="1053"/>
      <c r="K25" s="1053"/>
      <c r="L25" s="1053"/>
      <c r="M25" s="1053"/>
    </row>
    <row r="26" ht="15.75">
      <c r="A26" s="403"/>
    </row>
    <row r="27" ht="15.75">
      <c r="A27" s="405" t="s">
        <v>658</v>
      </c>
    </row>
    <row r="28" ht="15.75">
      <c r="B28" s="400" t="s">
        <v>659</v>
      </c>
    </row>
    <row r="29" ht="15.75">
      <c r="A29" s="403"/>
    </row>
    <row r="30" spans="1:26" ht="30" customHeight="1">
      <c r="A30" s="1053" t="s">
        <v>576</v>
      </c>
      <c r="B30" s="1053" t="s">
        <v>660</v>
      </c>
      <c r="C30" s="1053"/>
      <c r="D30" s="1053"/>
      <c r="E30" s="1053" t="s">
        <v>568</v>
      </c>
      <c r="F30" s="1053"/>
      <c r="G30" s="1053"/>
      <c r="H30" s="1053" t="s">
        <v>661</v>
      </c>
      <c r="I30" s="1053"/>
      <c r="J30" s="1053"/>
      <c r="K30" s="1053" t="s">
        <v>570</v>
      </c>
      <c r="L30" s="1053"/>
      <c r="M30" s="1053"/>
      <c r="R30" s="1062"/>
      <c r="S30" s="1062"/>
      <c r="T30" s="1062"/>
      <c r="U30" s="1062"/>
      <c r="V30" s="1062"/>
      <c r="W30" s="1062"/>
      <c r="X30" s="1062"/>
      <c r="Y30" s="1062"/>
      <c r="Z30" s="1062"/>
    </row>
    <row r="31" spans="1:26" ht="33" customHeight="1">
      <c r="A31" s="1053"/>
      <c r="B31" s="1053"/>
      <c r="C31" s="1053"/>
      <c r="D31" s="1053"/>
      <c r="E31" s="404" t="s">
        <v>571</v>
      </c>
      <c r="F31" s="404" t="s">
        <v>572</v>
      </c>
      <c r="G31" s="404" t="s">
        <v>573</v>
      </c>
      <c r="H31" s="404" t="s">
        <v>571</v>
      </c>
      <c r="I31" s="404" t="s">
        <v>572</v>
      </c>
      <c r="J31" s="404" t="s">
        <v>573</v>
      </c>
      <c r="K31" s="404" t="s">
        <v>571</v>
      </c>
      <c r="L31" s="404" t="s">
        <v>572</v>
      </c>
      <c r="M31" s="404" t="s">
        <v>573</v>
      </c>
      <c r="R31" s="406"/>
      <c r="S31" s="406"/>
      <c r="T31" s="406"/>
      <c r="U31" s="406"/>
      <c r="V31" s="406"/>
      <c r="W31" s="406"/>
      <c r="X31" s="406"/>
      <c r="Y31" s="406"/>
      <c r="Z31" s="406"/>
    </row>
    <row r="32" spans="1:26" ht="15.75">
      <c r="A32" s="404">
        <v>1</v>
      </c>
      <c r="B32" s="1053">
        <v>2</v>
      </c>
      <c r="C32" s="1053"/>
      <c r="D32" s="1053"/>
      <c r="E32" s="404">
        <v>3</v>
      </c>
      <c r="F32" s="404">
        <v>4</v>
      </c>
      <c r="G32" s="404">
        <v>5</v>
      </c>
      <c r="H32" s="404">
        <v>6</v>
      </c>
      <c r="I32" s="404">
        <v>7</v>
      </c>
      <c r="J32" s="404">
        <v>8</v>
      </c>
      <c r="K32" s="404">
        <v>9</v>
      </c>
      <c r="L32" s="404">
        <v>10</v>
      </c>
      <c r="M32" s="404">
        <v>11</v>
      </c>
      <c r="R32" s="406"/>
      <c r="S32" s="406"/>
      <c r="T32" s="406"/>
      <c r="U32" s="406"/>
      <c r="V32" s="406"/>
      <c r="W32" s="406"/>
      <c r="X32" s="406"/>
      <c r="Y32" s="406"/>
      <c r="Z32" s="406"/>
    </row>
    <row r="33" spans="1:26" ht="32.25" customHeight="1">
      <c r="A33" s="404">
        <v>1</v>
      </c>
      <c r="B33" s="1058" t="s">
        <v>378</v>
      </c>
      <c r="C33" s="1059"/>
      <c r="D33" s="1060"/>
      <c r="E33" s="404">
        <v>650860</v>
      </c>
      <c r="F33" s="404"/>
      <c r="G33" s="404">
        <f>E33+F33</f>
        <v>650860</v>
      </c>
      <c r="H33" s="404">
        <v>318376.33</v>
      </c>
      <c r="I33" s="404"/>
      <c r="J33" s="404">
        <f>H33+I33</f>
        <v>318376.33</v>
      </c>
      <c r="K33" s="404">
        <f>H33-E33</f>
        <v>-332483.67</v>
      </c>
      <c r="L33" s="404"/>
      <c r="M33" s="404">
        <f>J33-G33</f>
        <v>-332483.67</v>
      </c>
      <c r="R33" s="406"/>
      <c r="S33" s="406"/>
      <c r="T33" s="406"/>
      <c r="U33" s="406"/>
      <c r="V33" s="406"/>
      <c r="W33" s="406"/>
      <c r="X33" s="406"/>
      <c r="Y33" s="406"/>
      <c r="Z33" s="406"/>
    </row>
    <row r="34" spans="1:26" ht="15.75">
      <c r="A34" s="404"/>
      <c r="B34" s="1053" t="s">
        <v>592</v>
      </c>
      <c r="C34" s="1053"/>
      <c r="D34" s="1053"/>
      <c r="E34" s="404">
        <f>E33</f>
        <v>650860</v>
      </c>
      <c r="F34" s="404">
        <f aca="true" t="shared" si="0" ref="F34:M34">F33</f>
        <v>0</v>
      </c>
      <c r="G34" s="404">
        <f t="shared" si="0"/>
        <v>650860</v>
      </c>
      <c r="H34" s="404">
        <f t="shared" si="0"/>
        <v>318376.33</v>
      </c>
      <c r="I34" s="404">
        <f t="shared" si="0"/>
        <v>0</v>
      </c>
      <c r="J34" s="404">
        <f t="shared" si="0"/>
        <v>318376.33</v>
      </c>
      <c r="K34" s="404">
        <f t="shared" si="0"/>
        <v>-332483.67</v>
      </c>
      <c r="L34" s="404">
        <f t="shared" si="0"/>
        <v>0</v>
      </c>
      <c r="M34" s="404">
        <f t="shared" si="0"/>
        <v>-332483.67</v>
      </c>
      <c r="R34" s="406"/>
      <c r="S34" s="406"/>
      <c r="T34" s="406"/>
      <c r="U34" s="406"/>
      <c r="V34" s="406"/>
      <c r="W34" s="406"/>
      <c r="X34" s="406"/>
      <c r="Y34" s="406"/>
      <c r="Z34" s="406"/>
    </row>
    <row r="35" spans="1:26" ht="15.75">
      <c r="A35" s="404"/>
      <c r="B35" s="1053"/>
      <c r="C35" s="1053"/>
      <c r="D35" s="1053"/>
      <c r="E35" s="404"/>
      <c r="F35" s="404"/>
      <c r="G35" s="404"/>
      <c r="H35" s="404"/>
      <c r="I35" s="404"/>
      <c r="J35" s="404"/>
      <c r="K35" s="404"/>
      <c r="L35" s="404"/>
      <c r="M35" s="404"/>
      <c r="R35" s="406"/>
      <c r="S35" s="406"/>
      <c r="T35" s="406"/>
      <c r="U35" s="406"/>
      <c r="V35" s="406"/>
      <c r="W35" s="406"/>
      <c r="X35" s="406"/>
      <c r="Y35" s="406"/>
      <c r="Z35" s="406"/>
    </row>
    <row r="36" spans="1:13" ht="32.25" customHeight="1">
      <c r="A36" s="1057" t="s">
        <v>342</v>
      </c>
      <c r="B36" s="1057"/>
      <c r="C36" s="1057"/>
      <c r="D36" s="1057"/>
      <c r="E36" s="1057"/>
      <c r="F36" s="1057"/>
      <c r="G36" s="1057"/>
      <c r="H36" s="1057"/>
      <c r="I36" s="1057"/>
      <c r="J36" s="1057"/>
      <c r="K36" s="1057"/>
      <c r="L36" s="1057"/>
      <c r="M36" s="1057"/>
    </row>
    <row r="37" spans="1:13" ht="18.75" customHeight="1">
      <c r="A37" s="1065" t="s">
        <v>390</v>
      </c>
      <c r="B37" s="1066"/>
      <c r="C37" s="1066"/>
      <c r="D37" s="1066"/>
      <c r="E37" s="1066"/>
      <c r="F37" s="1066"/>
      <c r="G37" s="1066"/>
      <c r="H37" s="1066"/>
      <c r="I37" s="1066"/>
      <c r="J37" s="1066"/>
      <c r="K37" s="1066"/>
      <c r="L37" s="1066"/>
      <c r="M37" s="1067"/>
    </row>
    <row r="38" ht="15.75">
      <c r="A38" s="403"/>
    </row>
    <row r="39" spans="1:13" ht="33" customHeight="1">
      <c r="A39" s="1055" t="s">
        <v>668</v>
      </c>
      <c r="B39" s="1055"/>
      <c r="C39" s="1055"/>
      <c r="D39" s="1055"/>
      <c r="E39" s="1055"/>
      <c r="F39" s="1055"/>
      <c r="G39" s="1055"/>
      <c r="H39" s="1055"/>
      <c r="I39" s="1055"/>
      <c r="J39" s="1055"/>
      <c r="K39" s="1055"/>
      <c r="L39" s="1055"/>
      <c r="M39" s="1055"/>
    </row>
    <row r="40" ht="15.75">
      <c r="B40" s="400" t="s">
        <v>659</v>
      </c>
    </row>
    <row r="41" ht="15.75">
      <c r="A41" s="403"/>
    </row>
    <row r="42" spans="1:13" ht="31.5" customHeight="1">
      <c r="A42" s="1053" t="s">
        <v>669</v>
      </c>
      <c r="B42" s="1053" t="s">
        <v>670</v>
      </c>
      <c r="C42" s="1053"/>
      <c r="D42" s="1053"/>
      <c r="E42" s="1053" t="s">
        <v>568</v>
      </c>
      <c r="F42" s="1053"/>
      <c r="G42" s="1053"/>
      <c r="H42" s="1053" t="s">
        <v>661</v>
      </c>
      <c r="I42" s="1053"/>
      <c r="J42" s="1053"/>
      <c r="K42" s="1053" t="s">
        <v>570</v>
      </c>
      <c r="L42" s="1053"/>
      <c r="M42" s="1053"/>
    </row>
    <row r="43" spans="1:13" ht="33.75" customHeight="1">
      <c r="A43" s="1053"/>
      <c r="B43" s="1053"/>
      <c r="C43" s="1053"/>
      <c r="D43" s="1053"/>
      <c r="E43" s="404" t="s">
        <v>571</v>
      </c>
      <c r="F43" s="404" t="s">
        <v>572</v>
      </c>
      <c r="G43" s="404" t="s">
        <v>573</v>
      </c>
      <c r="H43" s="404" t="s">
        <v>571</v>
      </c>
      <c r="I43" s="404" t="s">
        <v>572</v>
      </c>
      <c r="J43" s="404" t="s">
        <v>573</v>
      </c>
      <c r="K43" s="404" t="s">
        <v>571</v>
      </c>
      <c r="L43" s="404" t="s">
        <v>572</v>
      </c>
      <c r="M43" s="404" t="s">
        <v>573</v>
      </c>
    </row>
    <row r="44" spans="1:13" ht="15.75">
      <c r="A44" s="404">
        <v>1</v>
      </c>
      <c r="B44" s="1053">
        <v>2</v>
      </c>
      <c r="C44" s="1053"/>
      <c r="D44" s="1053"/>
      <c r="E44" s="404">
        <v>3</v>
      </c>
      <c r="F44" s="404">
        <v>4</v>
      </c>
      <c r="G44" s="404">
        <v>5</v>
      </c>
      <c r="H44" s="404">
        <v>6</v>
      </c>
      <c r="I44" s="404">
        <v>7</v>
      </c>
      <c r="J44" s="404">
        <v>8</v>
      </c>
      <c r="K44" s="404">
        <v>9</v>
      </c>
      <c r="L44" s="404">
        <v>10</v>
      </c>
      <c r="M44" s="404">
        <v>11</v>
      </c>
    </row>
    <row r="45" spans="1:13" ht="15.75">
      <c r="A45" s="404"/>
      <c r="B45" s="1053"/>
      <c r="C45" s="1053"/>
      <c r="D45" s="1053"/>
      <c r="E45" s="404"/>
      <c r="F45" s="404"/>
      <c r="G45" s="404"/>
      <c r="H45" s="404"/>
      <c r="I45" s="404"/>
      <c r="J45" s="404"/>
      <c r="K45" s="404"/>
      <c r="L45" s="404"/>
      <c r="M45" s="404"/>
    </row>
    <row r="46" ht="15.75">
      <c r="A46" s="403"/>
    </row>
    <row r="47" ht="15.75">
      <c r="A47" s="405" t="s">
        <v>672</v>
      </c>
    </row>
    <row r="48" ht="15.75">
      <c r="A48" s="403"/>
    </row>
    <row r="49" spans="1:13" ht="29.25" customHeight="1">
      <c r="A49" s="1053" t="s">
        <v>669</v>
      </c>
      <c r="B49" s="1053" t="s">
        <v>602</v>
      </c>
      <c r="C49" s="1053" t="s">
        <v>603</v>
      </c>
      <c r="D49" s="1053" t="s">
        <v>604</v>
      </c>
      <c r="E49" s="1053" t="s">
        <v>568</v>
      </c>
      <c r="F49" s="1053"/>
      <c r="G49" s="1053"/>
      <c r="H49" s="1053" t="s">
        <v>673</v>
      </c>
      <c r="I49" s="1053"/>
      <c r="J49" s="1053"/>
      <c r="K49" s="1053" t="s">
        <v>570</v>
      </c>
      <c r="L49" s="1053"/>
      <c r="M49" s="1053"/>
    </row>
    <row r="50" spans="1:13" ht="30.75" customHeight="1">
      <c r="A50" s="1053"/>
      <c r="B50" s="1053"/>
      <c r="C50" s="1053"/>
      <c r="D50" s="1053"/>
      <c r="E50" s="404" t="s">
        <v>571</v>
      </c>
      <c r="F50" s="404" t="s">
        <v>572</v>
      </c>
      <c r="G50" s="404" t="s">
        <v>573</v>
      </c>
      <c r="H50" s="404" t="s">
        <v>571</v>
      </c>
      <c r="I50" s="404" t="s">
        <v>572</v>
      </c>
      <c r="J50" s="404" t="s">
        <v>573</v>
      </c>
      <c r="K50" s="404" t="s">
        <v>571</v>
      </c>
      <c r="L50" s="404" t="s">
        <v>572</v>
      </c>
      <c r="M50" s="404" t="s">
        <v>573</v>
      </c>
    </row>
    <row r="51" spans="1:13" ht="15.75">
      <c r="A51" s="404">
        <v>1</v>
      </c>
      <c r="B51" s="404">
        <v>2</v>
      </c>
      <c r="C51" s="404">
        <v>3</v>
      </c>
      <c r="D51" s="404">
        <v>4</v>
      </c>
      <c r="E51" s="404">
        <v>5</v>
      </c>
      <c r="F51" s="404">
        <v>6</v>
      </c>
      <c r="G51" s="404">
        <v>7</v>
      </c>
      <c r="H51" s="404">
        <v>8</v>
      </c>
      <c r="I51" s="404">
        <v>9</v>
      </c>
      <c r="J51" s="404">
        <v>10</v>
      </c>
      <c r="K51" s="404">
        <v>11</v>
      </c>
      <c r="L51" s="404">
        <v>12</v>
      </c>
      <c r="M51" s="404">
        <v>13</v>
      </c>
    </row>
    <row r="52" spans="1:13" ht="15.75">
      <c r="A52" s="404">
        <v>1</v>
      </c>
      <c r="B52" s="404" t="s">
        <v>607</v>
      </c>
      <c r="C52" s="404"/>
      <c r="D52" s="404"/>
      <c r="E52" s="404"/>
      <c r="F52" s="404"/>
      <c r="G52" s="404"/>
      <c r="H52" s="404"/>
      <c r="I52" s="404"/>
      <c r="J52" s="404"/>
      <c r="K52" s="404"/>
      <c r="L52" s="404"/>
      <c r="M52" s="404"/>
    </row>
    <row r="53" spans="1:13" ht="15.75">
      <c r="A53" s="404"/>
      <c r="B53" s="404"/>
      <c r="C53" s="404"/>
      <c r="D53" s="404"/>
      <c r="E53" s="404"/>
      <c r="F53" s="404"/>
      <c r="G53" s="404"/>
      <c r="H53" s="404"/>
      <c r="I53" s="404"/>
      <c r="J53" s="404"/>
      <c r="K53" s="404"/>
      <c r="L53" s="404"/>
      <c r="M53" s="404"/>
    </row>
    <row r="54" spans="1:13" ht="15.75">
      <c r="A54" s="404"/>
      <c r="B54" s="404"/>
      <c r="C54" s="404"/>
      <c r="D54" s="404"/>
      <c r="E54" s="404"/>
      <c r="F54" s="404"/>
      <c r="G54" s="404"/>
      <c r="H54" s="404"/>
      <c r="I54" s="404"/>
      <c r="J54" s="404"/>
      <c r="K54" s="404"/>
      <c r="L54" s="404"/>
      <c r="M54" s="404"/>
    </row>
    <row r="55" spans="1:13" ht="15.75">
      <c r="A55" s="1053" t="s">
        <v>305</v>
      </c>
      <c r="B55" s="1053"/>
      <c r="C55" s="1053"/>
      <c r="D55" s="1053"/>
      <c r="E55" s="1053"/>
      <c r="F55" s="1053"/>
      <c r="G55" s="1053"/>
      <c r="H55" s="1053"/>
      <c r="I55" s="1053"/>
      <c r="J55" s="1053"/>
      <c r="K55" s="1053"/>
      <c r="L55" s="1053"/>
      <c r="M55" s="1053"/>
    </row>
    <row r="56" spans="1:13" ht="15.75">
      <c r="A56" s="404">
        <v>2</v>
      </c>
      <c r="B56" s="404" t="s">
        <v>612</v>
      </c>
      <c r="C56" s="404"/>
      <c r="D56" s="404"/>
      <c r="E56" s="404"/>
      <c r="F56" s="404"/>
      <c r="G56" s="404"/>
      <c r="H56" s="404"/>
      <c r="I56" s="404"/>
      <c r="J56" s="404"/>
      <c r="K56" s="404"/>
      <c r="L56" s="404"/>
      <c r="M56" s="404"/>
    </row>
    <row r="57" spans="1:13" ht="171.75" customHeight="1">
      <c r="A57" s="404"/>
      <c r="B57" s="407" t="s">
        <v>467</v>
      </c>
      <c r="C57" s="408" t="s">
        <v>675</v>
      </c>
      <c r="D57" s="407" t="s">
        <v>440</v>
      </c>
      <c r="E57" s="409">
        <v>25</v>
      </c>
      <c r="F57" s="408"/>
      <c r="G57" s="408">
        <f>E57+F57</f>
        <v>25</v>
      </c>
      <c r="H57" s="408">
        <v>18</v>
      </c>
      <c r="I57" s="408"/>
      <c r="J57" s="408">
        <f>H57+I57</f>
        <v>18</v>
      </c>
      <c r="K57" s="408">
        <f>H57-E57</f>
        <v>-7</v>
      </c>
      <c r="L57" s="408"/>
      <c r="M57" s="408">
        <f>J57-G57</f>
        <v>-7</v>
      </c>
    </row>
    <row r="58" spans="1:13" ht="164.25" customHeight="1">
      <c r="A58" s="404"/>
      <c r="B58" s="407" t="s">
        <v>379</v>
      </c>
      <c r="C58" s="408" t="s">
        <v>675</v>
      </c>
      <c r="D58" s="407" t="s">
        <v>440</v>
      </c>
      <c r="E58" s="409">
        <v>32</v>
      </c>
      <c r="F58" s="408"/>
      <c r="G58" s="408">
        <f>E58+F58</f>
        <v>32</v>
      </c>
      <c r="H58" s="408">
        <v>11</v>
      </c>
      <c r="I58" s="408"/>
      <c r="J58" s="408">
        <f>H58+I58</f>
        <v>11</v>
      </c>
      <c r="K58" s="408">
        <f>H58-E58</f>
        <v>-21</v>
      </c>
      <c r="L58" s="408"/>
      <c r="M58" s="408">
        <f>J58-G58</f>
        <v>-21</v>
      </c>
    </row>
    <row r="59" spans="1:13" ht="15.75">
      <c r="A59" s="1053" t="s">
        <v>305</v>
      </c>
      <c r="B59" s="1053"/>
      <c r="C59" s="1053"/>
      <c r="D59" s="1053"/>
      <c r="E59" s="1053"/>
      <c r="F59" s="1053"/>
      <c r="G59" s="1053"/>
      <c r="H59" s="1053"/>
      <c r="I59" s="1053"/>
      <c r="J59" s="1053"/>
      <c r="K59" s="1053"/>
      <c r="L59" s="1053"/>
      <c r="M59" s="1053"/>
    </row>
    <row r="60" spans="1:13" ht="31.5" customHeight="1">
      <c r="A60" s="1065" t="s">
        <v>380</v>
      </c>
      <c r="B60" s="1066"/>
      <c r="C60" s="1066"/>
      <c r="D60" s="1066"/>
      <c r="E60" s="1066"/>
      <c r="F60" s="1066"/>
      <c r="G60" s="1066"/>
      <c r="H60" s="1066"/>
      <c r="I60" s="1066"/>
      <c r="J60" s="1066"/>
      <c r="K60" s="1066"/>
      <c r="L60" s="1066"/>
      <c r="M60" s="1067"/>
    </row>
    <row r="61" spans="1:13" ht="15.75">
      <c r="A61" s="404">
        <v>3</v>
      </c>
      <c r="B61" s="404" t="s">
        <v>617</v>
      </c>
      <c r="C61" s="404"/>
      <c r="D61" s="404"/>
      <c r="E61" s="404"/>
      <c r="F61" s="404"/>
      <c r="G61" s="404"/>
      <c r="H61" s="404"/>
      <c r="I61" s="404"/>
      <c r="J61" s="404"/>
      <c r="K61" s="404"/>
      <c r="L61" s="404"/>
      <c r="M61" s="404"/>
    </row>
    <row r="62" spans="1:13" ht="359.25" customHeight="1">
      <c r="A62" s="404"/>
      <c r="B62" s="407" t="s">
        <v>381</v>
      </c>
      <c r="C62" s="408" t="s">
        <v>398</v>
      </c>
      <c r="D62" s="407" t="s">
        <v>382</v>
      </c>
      <c r="E62" s="408">
        <v>835</v>
      </c>
      <c r="F62" s="408"/>
      <c r="G62" s="408">
        <f>E62+F62</f>
        <v>835</v>
      </c>
      <c r="H62" s="408">
        <v>823</v>
      </c>
      <c r="I62" s="408"/>
      <c r="J62" s="408">
        <f>H62+I62</f>
        <v>823</v>
      </c>
      <c r="K62" s="408">
        <f>H62-E62</f>
        <v>-12</v>
      </c>
      <c r="L62" s="408"/>
      <c r="M62" s="408">
        <f>J62-G62</f>
        <v>-12</v>
      </c>
    </row>
    <row r="63" spans="1:13" ht="357.75" customHeight="1">
      <c r="A63" s="404"/>
      <c r="B63" s="407" t="s">
        <v>383</v>
      </c>
      <c r="C63" s="408" t="s">
        <v>398</v>
      </c>
      <c r="D63" s="410" t="s">
        <v>382</v>
      </c>
      <c r="E63" s="408">
        <v>1040</v>
      </c>
      <c r="F63" s="408"/>
      <c r="G63" s="408">
        <f>E63+F63</f>
        <v>1040</v>
      </c>
      <c r="H63" s="408">
        <v>1040</v>
      </c>
      <c r="I63" s="408"/>
      <c r="J63" s="408">
        <f>H63+I63</f>
        <v>1040</v>
      </c>
      <c r="K63" s="408">
        <f>H63-E63</f>
        <v>0</v>
      </c>
      <c r="L63" s="408"/>
      <c r="M63" s="408">
        <f>J63-G63</f>
        <v>0</v>
      </c>
    </row>
    <row r="64" spans="1:13" ht="15.75">
      <c r="A64" s="1053" t="s">
        <v>305</v>
      </c>
      <c r="B64" s="1053"/>
      <c r="C64" s="1053"/>
      <c r="D64" s="1053"/>
      <c r="E64" s="1053"/>
      <c r="F64" s="1053"/>
      <c r="G64" s="1053"/>
      <c r="H64" s="1053"/>
      <c r="I64" s="1053"/>
      <c r="J64" s="1053"/>
      <c r="K64" s="1053"/>
      <c r="L64" s="1053"/>
      <c r="M64" s="1053"/>
    </row>
    <row r="65" spans="1:13" ht="30.75" customHeight="1">
      <c r="A65" s="1065" t="s">
        <v>384</v>
      </c>
      <c r="B65" s="1066"/>
      <c r="C65" s="1066"/>
      <c r="D65" s="1066"/>
      <c r="E65" s="1066"/>
      <c r="F65" s="1066"/>
      <c r="G65" s="1066"/>
      <c r="H65" s="1066"/>
      <c r="I65" s="1066"/>
      <c r="J65" s="1066"/>
      <c r="K65" s="1066"/>
      <c r="L65" s="1066"/>
      <c r="M65" s="1067"/>
    </row>
    <row r="66" spans="1:13" ht="15.75">
      <c r="A66" s="404">
        <v>4</v>
      </c>
      <c r="B66" s="404" t="s">
        <v>633</v>
      </c>
      <c r="C66" s="404"/>
      <c r="D66" s="404"/>
      <c r="E66" s="404"/>
      <c r="F66" s="404"/>
      <c r="G66" s="404"/>
      <c r="H66" s="404"/>
      <c r="I66" s="404"/>
      <c r="J66" s="404"/>
      <c r="K66" s="404"/>
      <c r="L66" s="404"/>
      <c r="M66" s="404"/>
    </row>
    <row r="67" spans="1:13" ht="15.75">
      <c r="A67" s="404"/>
      <c r="B67" s="404"/>
      <c r="C67" s="404"/>
      <c r="D67" s="404"/>
      <c r="E67" s="404"/>
      <c r="F67" s="404"/>
      <c r="G67" s="404"/>
      <c r="H67" s="404"/>
      <c r="I67" s="404"/>
      <c r="J67" s="404"/>
      <c r="K67" s="404"/>
      <c r="L67" s="404"/>
      <c r="M67" s="404"/>
    </row>
    <row r="68" spans="1:13" ht="15.75">
      <c r="A68" s="404"/>
      <c r="B68" s="404"/>
      <c r="C68" s="404"/>
      <c r="D68" s="404"/>
      <c r="E68" s="404"/>
      <c r="F68" s="404"/>
      <c r="G68" s="404"/>
      <c r="H68" s="404"/>
      <c r="I68" s="404"/>
      <c r="J68" s="404"/>
      <c r="K68" s="404"/>
      <c r="L68" s="404"/>
      <c r="M68" s="404"/>
    </row>
    <row r="69" spans="1:13" ht="15.75">
      <c r="A69" s="1053" t="s">
        <v>305</v>
      </c>
      <c r="B69" s="1053"/>
      <c r="C69" s="1053"/>
      <c r="D69" s="1053"/>
      <c r="E69" s="1053"/>
      <c r="F69" s="1053"/>
      <c r="G69" s="1053"/>
      <c r="H69" s="1053"/>
      <c r="I69" s="1053"/>
      <c r="J69" s="1053"/>
      <c r="K69" s="1053"/>
      <c r="L69" s="1053"/>
      <c r="M69" s="1053"/>
    </row>
    <row r="70" spans="1:13" ht="15.75">
      <c r="A70" s="1053" t="s">
        <v>306</v>
      </c>
      <c r="B70" s="1053"/>
      <c r="C70" s="1053"/>
      <c r="D70" s="1053"/>
      <c r="E70" s="1053"/>
      <c r="F70" s="1053"/>
      <c r="G70" s="1053"/>
      <c r="H70" s="1053"/>
      <c r="I70" s="1053"/>
      <c r="J70" s="1053"/>
      <c r="K70" s="1053"/>
      <c r="L70" s="1053"/>
      <c r="M70" s="1053"/>
    </row>
    <row r="71" spans="1:13" ht="113.25" customHeight="1">
      <c r="A71" s="1065" t="s">
        <v>385</v>
      </c>
      <c r="B71" s="1066"/>
      <c r="C71" s="1066"/>
      <c r="D71" s="1066"/>
      <c r="E71" s="1066"/>
      <c r="F71" s="1066"/>
      <c r="G71" s="1066"/>
      <c r="H71" s="1066"/>
      <c r="I71" s="1066"/>
      <c r="J71" s="1066"/>
      <c r="K71" s="1066"/>
      <c r="L71" s="1066"/>
      <c r="M71" s="1067"/>
    </row>
    <row r="72" ht="15.75">
      <c r="A72" s="411"/>
    </row>
    <row r="73" spans="1:4" ht="19.5" customHeight="1">
      <c r="A73" s="405" t="s">
        <v>308</v>
      </c>
      <c r="B73" s="405"/>
      <c r="C73" s="405"/>
      <c r="D73" s="405"/>
    </row>
    <row r="74" spans="1:13" ht="61.5" customHeight="1">
      <c r="A74" s="1055" t="s">
        <v>169</v>
      </c>
      <c r="B74" s="1055"/>
      <c r="C74" s="1055"/>
      <c r="D74" s="1055"/>
      <c r="E74" s="1055"/>
      <c r="F74" s="1055"/>
      <c r="G74" s="1055"/>
      <c r="H74" s="1055"/>
      <c r="I74" s="1055"/>
      <c r="J74" s="1055"/>
      <c r="K74" s="1055"/>
      <c r="L74" s="1055"/>
      <c r="M74" s="1055"/>
    </row>
    <row r="75" spans="1:4" ht="15.75" customHeight="1">
      <c r="A75" s="1056" t="s">
        <v>310</v>
      </c>
      <c r="B75" s="1056"/>
      <c r="C75" s="1056"/>
      <c r="D75" s="1056"/>
    </row>
    <row r="76" spans="1:4" ht="19.5" customHeight="1">
      <c r="A76" s="412" t="s">
        <v>311</v>
      </c>
      <c r="B76" s="412"/>
      <c r="C76" s="412"/>
      <c r="D76" s="412"/>
    </row>
    <row r="77" spans="1:5" ht="15.75">
      <c r="A77" s="1054" t="s">
        <v>312</v>
      </c>
      <c r="B77" s="1054"/>
      <c r="C77" s="1054"/>
      <c r="D77" s="1054"/>
      <c r="E77" s="1054"/>
    </row>
    <row r="78" spans="1:13" ht="15.75">
      <c r="A78" s="1054"/>
      <c r="B78" s="1054"/>
      <c r="C78" s="1054"/>
      <c r="D78" s="1054"/>
      <c r="E78" s="1054"/>
      <c r="G78" s="1051"/>
      <c r="H78" s="1051"/>
      <c r="J78" s="1051" t="s">
        <v>639</v>
      </c>
      <c r="K78" s="1051"/>
      <c r="L78" s="1051"/>
      <c r="M78" s="1051"/>
    </row>
    <row r="79" spans="1:13" ht="15.75" customHeight="1">
      <c r="A79" s="413"/>
      <c r="B79" s="413"/>
      <c r="C79" s="413"/>
      <c r="D79" s="413"/>
      <c r="E79" s="413"/>
      <c r="J79" s="1052" t="s">
        <v>313</v>
      </c>
      <c r="K79" s="1052"/>
      <c r="L79" s="1052"/>
      <c r="M79" s="1052"/>
    </row>
    <row r="80" spans="1:13" ht="43.5" customHeight="1">
      <c r="A80" s="1054" t="s">
        <v>314</v>
      </c>
      <c r="B80" s="1054"/>
      <c r="C80" s="1054"/>
      <c r="D80" s="1054"/>
      <c r="E80" s="1054"/>
      <c r="G80" s="1051"/>
      <c r="H80" s="1051"/>
      <c r="J80" s="1051" t="s">
        <v>643</v>
      </c>
      <c r="K80" s="1051"/>
      <c r="L80" s="1051"/>
      <c r="M80" s="1051"/>
    </row>
    <row r="81" spans="1:13" ht="15.75" customHeight="1">
      <c r="A81" s="1054"/>
      <c r="B81" s="1054"/>
      <c r="C81" s="1054"/>
      <c r="D81" s="1054"/>
      <c r="E81" s="1054"/>
      <c r="J81" s="1052" t="s">
        <v>313</v>
      </c>
      <c r="K81" s="1052"/>
      <c r="L81" s="1052"/>
      <c r="M81" s="1052"/>
    </row>
  </sheetData>
  <sheetProtection/>
  <mergeCells count="67">
    <mergeCell ref="A74:M74"/>
    <mergeCell ref="A37:M37"/>
    <mergeCell ref="A60:M60"/>
    <mergeCell ref="A65:M65"/>
    <mergeCell ref="A71:M71"/>
    <mergeCell ref="E49:G49"/>
    <mergeCell ref="H49:J49"/>
    <mergeCell ref="A42:A43"/>
    <mergeCell ref="E42:G42"/>
    <mergeCell ref="H42:J42"/>
    <mergeCell ref="J1:M4"/>
    <mergeCell ref="A11:A12"/>
    <mergeCell ref="R30:T30"/>
    <mergeCell ref="U30:W30"/>
    <mergeCell ref="A5:M5"/>
    <mergeCell ref="A6:M6"/>
    <mergeCell ref="E7:M7"/>
    <mergeCell ref="E8:M8"/>
    <mergeCell ref="E9:M9"/>
    <mergeCell ref="E10:M10"/>
    <mergeCell ref="X30:Z30"/>
    <mergeCell ref="E11:M11"/>
    <mergeCell ref="E12:M12"/>
    <mergeCell ref="B15:M15"/>
    <mergeCell ref="B16:M16"/>
    <mergeCell ref="B23:M23"/>
    <mergeCell ref="B24:M24"/>
    <mergeCell ref="B25:M25"/>
    <mergeCell ref="A20:M20"/>
    <mergeCell ref="A30:A31"/>
    <mergeCell ref="A49:A50"/>
    <mergeCell ref="B49:B50"/>
    <mergeCell ref="C49:C50"/>
    <mergeCell ref="D49:D50"/>
    <mergeCell ref="A7:A8"/>
    <mergeCell ref="A9:A10"/>
    <mergeCell ref="B17:M17"/>
    <mergeCell ref="A13:M13"/>
    <mergeCell ref="E30:G30"/>
    <mergeCell ref="H30:J30"/>
    <mergeCell ref="K30:M30"/>
    <mergeCell ref="B30:D31"/>
    <mergeCell ref="B32:D32"/>
    <mergeCell ref="B34:D34"/>
    <mergeCell ref="B35:D35"/>
    <mergeCell ref="A36:M36"/>
    <mergeCell ref="B33:D33"/>
    <mergeCell ref="A39:M39"/>
    <mergeCell ref="B42:D43"/>
    <mergeCell ref="K42:M42"/>
    <mergeCell ref="J79:M79"/>
    <mergeCell ref="J78:M78"/>
    <mergeCell ref="A75:D75"/>
    <mergeCell ref="K49:M49"/>
    <mergeCell ref="A55:M55"/>
    <mergeCell ref="A59:M59"/>
    <mergeCell ref="A64:M64"/>
    <mergeCell ref="J80:M80"/>
    <mergeCell ref="J81:M81"/>
    <mergeCell ref="B44:D44"/>
    <mergeCell ref="B45:D45"/>
    <mergeCell ref="A77:E78"/>
    <mergeCell ref="A80:E81"/>
    <mergeCell ref="G78:H78"/>
    <mergeCell ref="G80:H80"/>
    <mergeCell ref="A69:M69"/>
    <mergeCell ref="A70:M70"/>
  </mergeCells>
  <printOptions/>
  <pageMargins left="0.16" right="0.16" top="0.35" bottom="0.3" header="0.31496062992125984" footer="0.31496062992125984"/>
  <pageSetup horizontalDpi="600" verticalDpi="600" orientation="landscape" paperSize="9" scale="88" r:id="rId1"/>
  <rowBreaks count="1" manualBreakCount="1">
    <brk id="72" max="12" man="1"/>
  </rowBreaks>
</worksheet>
</file>

<file path=xl/worksheets/sheet25.xml><?xml version="1.0" encoding="utf-8"?>
<worksheet xmlns="http://schemas.openxmlformats.org/spreadsheetml/2006/main" xmlns:r="http://schemas.openxmlformats.org/officeDocument/2006/relationships">
  <dimension ref="A1:Z81"/>
  <sheetViews>
    <sheetView view="pageBreakPreview" zoomScaleSheetLayoutView="100" zoomScalePageLayoutView="0" workbookViewId="0" topLeftCell="A28">
      <selection activeCell="J81" sqref="J81:M81"/>
    </sheetView>
  </sheetViews>
  <sheetFormatPr defaultColWidth="9.00390625" defaultRowHeight="12.75"/>
  <cols>
    <col min="1" max="1" width="4.375" style="414" customWidth="1"/>
    <col min="2" max="2" width="14.875" style="414" customWidth="1"/>
    <col min="3" max="3" width="9.125" style="414" customWidth="1"/>
    <col min="4" max="4" width="12.75390625" style="414" customWidth="1"/>
    <col min="5" max="13" width="13.00390625" style="414" customWidth="1"/>
    <col min="14" max="16384" width="9.125" style="414" customWidth="1"/>
  </cols>
  <sheetData>
    <row r="1" spans="10:13" ht="15.75" customHeight="1">
      <c r="J1" s="1094" t="s">
        <v>644</v>
      </c>
      <c r="K1" s="1094"/>
      <c r="L1" s="1094"/>
      <c r="M1" s="1094"/>
    </row>
    <row r="2" spans="10:13" ht="15.75">
      <c r="J2" s="1094"/>
      <c r="K2" s="1094"/>
      <c r="L2" s="1094"/>
      <c r="M2" s="1094"/>
    </row>
    <row r="3" spans="10:13" ht="15.75">
      <c r="J3" s="1094"/>
      <c r="K3" s="1094"/>
      <c r="L3" s="1094"/>
      <c r="M3" s="1094"/>
    </row>
    <row r="4" spans="10:13" ht="15.75">
      <c r="J4" s="1094"/>
      <c r="K4" s="1094"/>
      <c r="L4" s="1094"/>
      <c r="M4" s="1094"/>
    </row>
    <row r="5" spans="1:13" ht="15.75">
      <c r="A5" s="1095" t="s">
        <v>215</v>
      </c>
      <c r="B5" s="1095"/>
      <c r="C5" s="1095"/>
      <c r="D5" s="1095"/>
      <c r="E5" s="1095"/>
      <c r="F5" s="1095"/>
      <c r="G5" s="1095"/>
      <c r="H5" s="1095"/>
      <c r="I5" s="1095"/>
      <c r="J5" s="1095"/>
      <c r="K5" s="1095"/>
      <c r="L5" s="1095"/>
      <c r="M5" s="1095"/>
    </row>
    <row r="6" spans="1:13" ht="15.75">
      <c r="A6" s="1095" t="s">
        <v>182</v>
      </c>
      <c r="B6" s="1095"/>
      <c r="C6" s="1095"/>
      <c r="D6" s="1095"/>
      <c r="E6" s="1095"/>
      <c r="F6" s="1095"/>
      <c r="G6" s="1095"/>
      <c r="H6" s="1095"/>
      <c r="I6" s="1095"/>
      <c r="J6" s="1095"/>
      <c r="K6" s="1095"/>
      <c r="L6" s="1095"/>
      <c r="M6" s="1095"/>
    </row>
    <row r="7" spans="1:13" ht="15.75">
      <c r="A7" s="1090" t="s">
        <v>551</v>
      </c>
      <c r="B7" s="415" t="s">
        <v>552</v>
      </c>
      <c r="C7" s="416"/>
      <c r="E7" s="1092" t="s">
        <v>553</v>
      </c>
      <c r="F7" s="1092"/>
      <c r="G7" s="1092"/>
      <c r="H7" s="1092"/>
      <c r="I7" s="1092"/>
      <c r="J7" s="1092"/>
      <c r="K7" s="1092"/>
      <c r="L7" s="1092"/>
      <c r="M7" s="1092"/>
    </row>
    <row r="8" spans="1:13" ht="15" customHeight="1">
      <c r="A8" s="1090"/>
      <c r="B8" s="417" t="s">
        <v>646</v>
      </c>
      <c r="C8" s="416"/>
      <c r="E8" s="1093" t="s">
        <v>555</v>
      </c>
      <c r="F8" s="1093"/>
      <c r="G8" s="1093"/>
      <c r="H8" s="1093"/>
      <c r="I8" s="1093"/>
      <c r="J8" s="1093"/>
      <c r="K8" s="1093"/>
      <c r="L8" s="1093"/>
      <c r="M8" s="1093"/>
    </row>
    <row r="9" spans="1:13" ht="15.75">
      <c r="A9" s="1090" t="s">
        <v>556</v>
      </c>
      <c r="B9" s="415" t="s">
        <v>557</v>
      </c>
      <c r="C9" s="416"/>
      <c r="E9" s="1092" t="s">
        <v>553</v>
      </c>
      <c r="F9" s="1092"/>
      <c r="G9" s="1092"/>
      <c r="H9" s="1092"/>
      <c r="I9" s="1092"/>
      <c r="J9" s="1092"/>
      <c r="K9" s="1092"/>
      <c r="L9" s="1092"/>
      <c r="M9" s="1092"/>
    </row>
    <row r="10" spans="1:13" ht="15" customHeight="1">
      <c r="A10" s="1090"/>
      <c r="B10" s="417" t="s">
        <v>646</v>
      </c>
      <c r="C10" s="416"/>
      <c r="E10" s="1096" t="s">
        <v>558</v>
      </c>
      <c r="F10" s="1096"/>
      <c r="G10" s="1096"/>
      <c r="H10" s="1096"/>
      <c r="I10" s="1096"/>
      <c r="J10" s="1096"/>
      <c r="K10" s="1096"/>
      <c r="L10" s="1096"/>
      <c r="M10" s="1096"/>
    </row>
    <row r="11" spans="1:13" ht="15.75">
      <c r="A11" s="1090" t="s">
        <v>559</v>
      </c>
      <c r="B11" s="415" t="s">
        <v>170</v>
      </c>
      <c r="C11" s="415" t="s">
        <v>422</v>
      </c>
      <c r="E11" s="1092" t="s">
        <v>171</v>
      </c>
      <c r="F11" s="1092"/>
      <c r="G11" s="1092"/>
      <c r="H11" s="1092"/>
      <c r="I11" s="1092"/>
      <c r="J11" s="1092"/>
      <c r="K11" s="1092"/>
      <c r="L11" s="1092"/>
      <c r="M11" s="1092"/>
    </row>
    <row r="12" spans="1:13" ht="30.75" customHeight="1">
      <c r="A12" s="1090"/>
      <c r="B12" s="418" t="s">
        <v>650</v>
      </c>
      <c r="C12" s="418" t="s">
        <v>563</v>
      </c>
      <c r="E12" s="1093" t="s">
        <v>564</v>
      </c>
      <c r="F12" s="1093"/>
      <c r="G12" s="1093"/>
      <c r="H12" s="1093"/>
      <c r="I12" s="1093"/>
      <c r="J12" s="1093"/>
      <c r="K12" s="1093"/>
      <c r="L12" s="1093"/>
      <c r="M12" s="1093"/>
    </row>
    <row r="13" spans="1:13" ht="19.5" customHeight="1">
      <c r="A13" s="1082" t="s">
        <v>651</v>
      </c>
      <c r="B13" s="1082"/>
      <c r="C13" s="1082"/>
      <c r="D13" s="1082"/>
      <c r="E13" s="1082"/>
      <c r="F13" s="1082"/>
      <c r="G13" s="1082"/>
      <c r="H13" s="1082"/>
      <c r="I13" s="1082"/>
      <c r="J13" s="1082"/>
      <c r="K13" s="1082"/>
      <c r="L13" s="1082"/>
      <c r="M13" s="1082"/>
    </row>
    <row r="14" ht="15.75">
      <c r="A14" s="419"/>
    </row>
    <row r="15" spans="1:13" ht="31.5">
      <c r="A15" s="420" t="s">
        <v>576</v>
      </c>
      <c r="B15" s="1078" t="s">
        <v>652</v>
      </c>
      <c r="C15" s="1078"/>
      <c r="D15" s="1078"/>
      <c r="E15" s="1078"/>
      <c r="F15" s="1078"/>
      <c r="G15" s="1078"/>
      <c r="H15" s="1078"/>
      <c r="I15" s="1078"/>
      <c r="J15" s="1078"/>
      <c r="K15" s="1078"/>
      <c r="L15" s="1078"/>
      <c r="M15" s="1078"/>
    </row>
    <row r="16" spans="1:13" ht="15.75">
      <c r="A16" s="420">
        <v>1</v>
      </c>
      <c r="B16" s="1071" t="s">
        <v>653</v>
      </c>
      <c r="C16" s="1072"/>
      <c r="D16" s="1072"/>
      <c r="E16" s="1072"/>
      <c r="F16" s="1072"/>
      <c r="G16" s="1072"/>
      <c r="H16" s="1072"/>
      <c r="I16" s="1072"/>
      <c r="J16" s="1072"/>
      <c r="K16" s="1072"/>
      <c r="L16" s="1072"/>
      <c r="M16" s="1073"/>
    </row>
    <row r="17" spans="1:13" ht="15.75">
      <c r="A17" s="420"/>
      <c r="B17" s="1078"/>
      <c r="C17" s="1078"/>
      <c r="D17" s="1078"/>
      <c r="E17" s="1078"/>
      <c r="F17" s="1078"/>
      <c r="G17" s="1078"/>
      <c r="H17" s="1078"/>
      <c r="I17" s="1078"/>
      <c r="J17" s="1078"/>
      <c r="K17" s="1078"/>
      <c r="L17" s="1078"/>
      <c r="M17" s="1078"/>
    </row>
    <row r="18" ht="15.75">
      <c r="A18" s="419"/>
    </row>
    <row r="19" ht="15.75">
      <c r="A19" s="421" t="s">
        <v>654</v>
      </c>
    </row>
    <row r="20" spans="1:13" ht="15.75">
      <c r="A20" s="1077" t="s">
        <v>172</v>
      </c>
      <c r="B20" s="1077"/>
      <c r="C20" s="1077"/>
      <c r="D20" s="1077"/>
      <c r="E20" s="1077"/>
      <c r="F20" s="1077"/>
      <c r="G20" s="1077"/>
      <c r="H20" s="1077"/>
      <c r="I20" s="1077"/>
      <c r="J20" s="1077"/>
      <c r="K20" s="1077"/>
      <c r="L20" s="1077"/>
      <c r="M20" s="1077"/>
    </row>
    <row r="21" ht="15.75">
      <c r="A21" s="421" t="s">
        <v>656</v>
      </c>
    </row>
    <row r="22" ht="15.75">
      <c r="A22" s="419"/>
    </row>
    <row r="23" spans="1:13" ht="32.25" customHeight="1">
      <c r="A23" s="420" t="s">
        <v>576</v>
      </c>
      <c r="B23" s="1078" t="s">
        <v>657</v>
      </c>
      <c r="C23" s="1078"/>
      <c r="D23" s="1078"/>
      <c r="E23" s="1078"/>
      <c r="F23" s="1078"/>
      <c r="G23" s="1078"/>
      <c r="H23" s="1078"/>
      <c r="I23" s="1078"/>
      <c r="J23" s="1078"/>
      <c r="K23" s="1078"/>
      <c r="L23" s="1078"/>
      <c r="M23" s="1078"/>
    </row>
    <row r="24" spans="1:13" ht="15.75">
      <c r="A24" s="420">
        <v>1</v>
      </c>
      <c r="B24" s="1071" t="s">
        <v>173</v>
      </c>
      <c r="C24" s="1072"/>
      <c r="D24" s="1072"/>
      <c r="E24" s="1072"/>
      <c r="F24" s="1072"/>
      <c r="G24" s="1072"/>
      <c r="H24" s="1072"/>
      <c r="I24" s="1072"/>
      <c r="J24" s="1072"/>
      <c r="K24" s="1072"/>
      <c r="L24" s="1072"/>
      <c r="M24" s="1073"/>
    </row>
    <row r="25" spans="1:13" ht="15.75">
      <c r="A25" s="420"/>
      <c r="B25" s="1078"/>
      <c r="C25" s="1078"/>
      <c r="D25" s="1078"/>
      <c r="E25" s="1078"/>
      <c r="F25" s="1078"/>
      <c r="G25" s="1078"/>
      <c r="H25" s="1078"/>
      <c r="I25" s="1078"/>
      <c r="J25" s="1078"/>
      <c r="K25" s="1078"/>
      <c r="L25" s="1078"/>
      <c r="M25" s="1078"/>
    </row>
    <row r="26" ht="15.75">
      <c r="A26" s="419"/>
    </row>
    <row r="27" ht="15.75">
      <c r="A27" s="421" t="s">
        <v>658</v>
      </c>
    </row>
    <row r="28" ht="15.75">
      <c r="B28" s="416" t="s">
        <v>659</v>
      </c>
    </row>
    <row r="29" ht="15.75">
      <c r="A29" s="419"/>
    </row>
    <row r="30" spans="1:26" ht="30" customHeight="1">
      <c r="A30" s="1078" t="s">
        <v>576</v>
      </c>
      <c r="B30" s="1078" t="s">
        <v>660</v>
      </c>
      <c r="C30" s="1078"/>
      <c r="D30" s="1078"/>
      <c r="E30" s="1078" t="s">
        <v>568</v>
      </c>
      <c r="F30" s="1078"/>
      <c r="G30" s="1078"/>
      <c r="H30" s="1078" t="s">
        <v>661</v>
      </c>
      <c r="I30" s="1078"/>
      <c r="J30" s="1078"/>
      <c r="K30" s="1078" t="s">
        <v>570</v>
      </c>
      <c r="L30" s="1078"/>
      <c r="M30" s="1078"/>
      <c r="R30" s="1091"/>
      <c r="S30" s="1091"/>
      <c r="T30" s="1091"/>
      <c r="U30" s="1091"/>
      <c r="V30" s="1091"/>
      <c r="W30" s="1091"/>
      <c r="X30" s="1091"/>
      <c r="Y30" s="1091"/>
      <c r="Z30" s="1091"/>
    </row>
    <row r="31" spans="1:26" ht="33" customHeight="1">
      <c r="A31" s="1078"/>
      <c r="B31" s="1078"/>
      <c r="C31" s="1078"/>
      <c r="D31" s="1078"/>
      <c r="E31" s="420" t="s">
        <v>571</v>
      </c>
      <c r="F31" s="420" t="s">
        <v>572</v>
      </c>
      <c r="G31" s="420" t="s">
        <v>573</v>
      </c>
      <c r="H31" s="420" t="s">
        <v>571</v>
      </c>
      <c r="I31" s="420" t="s">
        <v>572</v>
      </c>
      <c r="J31" s="420" t="s">
        <v>573</v>
      </c>
      <c r="K31" s="420" t="s">
        <v>571</v>
      </c>
      <c r="L31" s="420" t="s">
        <v>572</v>
      </c>
      <c r="M31" s="420" t="s">
        <v>573</v>
      </c>
      <c r="R31" s="422"/>
      <c r="S31" s="422"/>
      <c r="T31" s="422"/>
      <c r="U31" s="422"/>
      <c r="V31" s="422"/>
      <c r="W31" s="422"/>
      <c r="X31" s="422"/>
      <c r="Y31" s="422"/>
      <c r="Z31" s="422"/>
    </row>
    <row r="32" spans="1:26" ht="15.75">
      <c r="A32" s="420">
        <v>1</v>
      </c>
      <c r="B32" s="1078">
        <v>2</v>
      </c>
      <c r="C32" s="1078"/>
      <c r="D32" s="1078"/>
      <c r="E32" s="420">
        <v>3</v>
      </c>
      <c r="F32" s="420">
        <v>4</v>
      </c>
      <c r="G32" s="420">
        <v>5</v>
      </c>
      <c r="H32" s="420">
        <v>6</v>
      </c>
      <c r="I32" s="420">
        <v>7</v>
      </c>
      <c r="J32" s="420">
        <v>8</v>
      </c>
      <c r="K32" s="420">
        <v>9</v>
      </c>
      <c r="L32" s="420">
        <v>10</v>
      </c>
      <c r="M32" s="420">
        <v>11</v>
      </c>
      <c r="R32" s="422"/>
      <c r="S32" s="422"/>
      <c r="T32" s="422"/>
      <c r="U32" s="422"/>
      <c r="V32" s="422"/>
      <c r="W32" s="422"/>
      <c r="X32" s="422"/>
      <c r="Y32" s="422"/>
      <c r="Z32" s="422"/>
    </row>
    <row r="33" spans="1:26" ht="46.5" customHeight="1">
      <c r="A33" s="420">
        <v>1</v>
      </c>
      <c r="B33" s="1084" t="s">
        <v>173</v>
      </c>
      <c r="C33" s="1085"/>
      <c r="D33" s="1086"/>
      <c r="E33" s="420">
        <v>6307227</v>
      </c>
      <c r="F33" s="420"/>
      <c r="G33" s="420">
        <f>E33+F33</f>
        <v>6307227</v>
      </c>
      <c r="H33" s="420">
        <v>4687744.76</v>
      </c>
      <c r="I33" s="420"/>
      <c r="J33" s="420">
        <f>H33+I33</f>
        <v>4687744.76</v>
      </c>
      <c r="K33" s="420">
        <f>H33-E33</f>
        <v>-1619482.2400000002</v>
      </c>
      <c r="L33" s="420"/>
      <c r="M33" s="420">
        <f>J33-G33</f>
        <v>-1619482.2400000002</v>
      </c>
      <c r="R33" s="422"/>
      <c r="S33" s="422"/>
      <c r="T33" s="422"/>
      <c r="U33" s="422"/>
      <c r="V33" s="422"/>
      <c r="W33" s="422"/>
      <c r="X33" s="422"/>
      <c r="Y33" s="422"/>
      <c r="Z33" s="422"/>
    </row>
    <row r="34" spans="1:26" ht="15.75">
      <c r="A34" s="420"/>
      <c r="B34" s="1087"/>
      <c r="C34" s="1088"/>
      <c r="D34" s="1089"/>
      <c r="E34" s="420"/>
      <c r="F34" s="420"/>
      <c r="G34" s="420"/>
      <c r="H34" s="420"/>
      <c r="I34" s="420"/>
      <c r="J34" s="420"/>
      <c r="K34" s="420"/>
      <c r="L34" s="420"/>
      <c r="M34" s="420"/>
      <c r="R34" s="422"/>
      <c r="S34" s="422"/>
      <c r="T34" s="422"/>
      <c r="U34" s="422"/>
      <c r="V34" s="422"/>
      <c r="W34" s="422"/>
      <c r="X34" s="422"/>
      <c r="Y34" s="422"/>
      <c r="Z34" s="422"/>
    </row>
    <row r="35" spans="1:26" ht="15.75">
      <c r="A35" s="420"/>
      <c r="B35" s="1078" t="s">
        <v>592</v>
      </c>
      <c r="C35" s="1078"/>
      <c r="D35" s="1078"/>
      <c r="E35" s="420">
        <f>E33</f>
        <v>6307227</v>
      </c>
      <c r="F35" s="420">
        <f aca="true" t="shared" si="0" ref="F35:M35">F33</f>
        <v>0</v>
      </c>
      <c r="G35" s="420">
        <f t="shared" si="0"/>
        <v>6307227</v>
      </c>
      <c r="H35" s="420">
        <f t="shared" si="0"/>
        <v>4687744.76</v>
      </c>
      <c r="I35" s="420">
        <f t="shared" si="0"/>
        <v>0</v>
      </c>
      <c r="J35" s="420">
        <f t="shared" si="0"/>
        <v>4687744.76</v>
      </c>
      <c r="K35" s="420">
        <f t="shared" si="0"/>
        <v>-1619482.2400000002</v>
      </c>
      <c r="L35" s="420">
        <f t="shared" si="0"/>
        <v>0</v>
      </c>
      <c r="M35" s="420">
        <f t="shared" si="0"/>
        <v>-1619482.2400000002</v>
      </c>
      <c r="R35" s="422"/>
      <c r="S35" s="422"/>
      <c r="T35" s="422"/>
      <c r="U35" s="422"/>
      <c r="V35" s="422"/>
      <c r="W35" s="422"/>
      <c r="X35" s="422"/>
      <c r="Y35" s="422"/>
      <c r="Z35" s="422"/>
    </row>
    <row r="36" spans="1:13" ht="32.25" customHeight="1">
      <c r="A36" s="1083" t="s">
        <v>342</v>
      </c>
      <c r="B36" s="1083"/>
      <c r="C36" s="1083"/>
      <c r="D36" s="1083"/>
      <c r="E36" s="1083"/>
      <c r="F36" s="1083"/>
      <c r="G36" s="1083"/>
      <c r="H36" s="1083"/>
      <c r="I36" s="1083"/>
      <c r="J36" s="1083"/>
      <c r="K36" s="1083"/>
      <c r="L36" s="1083"/>
      <c r="M36" s="1083"/>
    </row>
    <row r="37" spans="1:13" ht="18.75" customHeight="1">
      <c r="A37" s="1071" t="s">
        <v>390</v>
      </c>
      <c r="B37" s="1072"/>
      <c r="C37" s="1072"/>
      <c r="D37" s="1072"/>
      <c r="E37" s="1072"/>
      <c r="F37" s="1072"/>
      <c r="G37" s="1072"/>
      <c r="H37" s="1072"/>
      <c r="I37" s="1072"/>
      <c r="J37" s="1072"/>
      <c r="K37" s="1072"/>
      <c r="L37" s="1072"/>
      <c r="M37" s="1073"/>
    </row>
    <row r="38" ht="15.75">
      <c r="A38" s="419"/>
    </row>
    <row r="39" spans="1:13" ht="33" customHeight="1">
      <c r="A39" s="1077" t="s">
        <v>668</v>
      </c>
      <c r="B39" s="1077"/>
      <c r="C39" s="1077"/>
      <c r="D39" s="1077"/>
      <c r="E39" s="1077"/>
      <c r="F39" s="1077"/>
      <c r="G39" s="1077"/>
      <c r="H39" s="1077"/>
      <c r="I39" s="1077"/>
      <c r="J39" s="1077"/>
      <c r="K39" s="1077"/>
      <c r="L39" s="1077"/>
      <c r="M39" s="1077"/>
    </row>
    <row r="40" ht="15.75">
      <c r="B40" s="416" t="s">
        <v>659</v>
      </c>
    </row>
    <row r="41" ht="15.75">
      <c r="A41" s="419"/>
    </row>
    <row r="42" spans="1:13" ht="31.5" customHeight="1">
      <c r="A42" s="1078" t="s">
        <v>669</v>
      </c>
      <c r="B42" s="1078" t="s">
        <v>670</v>
      </c>
      <c r="C42" s="1078"/>
      <c r="D42" s="1078"/>
      <c r="E42" s="1078" t="s">
        <v>568</v>
      </c>
      <c r="F42" s="1078"/>
      <c r="G42" s="1078"/>
      <c r="H42" s="1078" t="s">
        <v>661</v>
      </c>
      <c r="I42" s="1078"/>
      <c r="J42" s="1078"/>
      <c r="K42" s="1078" t="s">
        <v>570</v>
      </c>
      <c r="L42" s="1078"/>
      <c r="M42" s="1078"/>
    </row>
    <row r="43" spans="1:13" ht="33.75" customHeight="1">
      <c r="A43" s="1078"/>
      <c r="B43" s="1078"/>
      <c r="C43" s="1078"/>
      <c r="D43" s="1078"/>
      <c r="E43" s="420" t="s">
        <v>571</v>
      </c>
      <c r="F43" s="420" t="s">
        <v>572</v>
      </c>
      <c r="G43" s="420" t="s">
        <v>573</v>
      </c>
      <c r="H43" s="420" t="s">
        <v>571</v>
      </c>
      <c r="I43" s="420" t="s">
        <v>572</v>
      </c>
      <c r="J43" s="420" t="s">
        <v>573</v>
      </c>
      <c r="K43" s="420" t="s">
        <v>571</v>
      </c>
      <c r="L43" s="420" t="s">
        <v>572</v>
      </c>
      <c r="M43" s="420" t="s">
        <v>573</v>
      </c>
    </row>
    <row r="44" spans="1:13" ht="15.75">
      <c r="A44" s="420">
        <v>1</v>
      </c>
      <c r="B44" s="1078">
        <v>2</v>
      </c>
      <c r="C44" s="1078"/>
      <c r="D44" s="1078"/>
      <c r="E44" s="420">
        <v>3</v>
      </c>
      <c r="F44" s="420">
        <v>4</v>
      </c>
      <c r="G44" s="420">
        <v>5</v>
      </c>
      <c r="H44" s="420">
        <v>6</v>
      </c>
      <c r="I44" s="420">
        <v>7</v>
      </c>
      <c r="J44" s="420">
        <v>8</v>
      </c>
      <c r="K44" s="420">
        <v>9</v>
      </c>
      <c r="L44" s="420">
        <v>10</v>
      </c>
      <c r="M44" s="420">
        <v>11</v>
      </c>
    </row>
    <row r="45" spans="1:13" ht="15.75">
      <c r="A45" s="420"/>
      <c r="B45" s="1078"/>
      <c r="C45" s="1078"/>
      <c r="D45" s="1078"/>
      <c r="E45" s="420"/>
      <c r="F45" s="420"/>
      <c r="G45" s="420"/>
      <c r="H45" s="420"/>
      <c r="I45" s="420"/>
      <c r="J45" s="420"/>
      <c r="K45" s="420"/>
      <c r="L45" s="420"/>
      <c r="M45" s="420"/>
    </row>
    <row r="46" ht="15.75">
      <c r="A46" s="419"/>
    </row>
    <row r="47" ht="15.75">
      <c r="A47" s="421" t="s">
        <v>672</v>
      </c>
    </row>
    <row r="48" ht="15.75">
      <c r="A48" s="419"/>
    </row>
    <row r="49" spans="1:13" ht="29.25" customHeight="1">
      <c r="A49" s="1078" t="s">
        <v>669</v>
      </c>
      <c r="B49" s="1078" t="s">
        <v>602</v>
      </c>
      <c r="C49" s="1078" t="s">
        <v>603</v>
      </c>
      <c r="D49" s="1078" t="s">
        <v>604</v>
      </c>
      <c r="E49" s="1078" t="s">
        <v>568</v>
      </c>
      <c r="F49" s="1078"/>
      <c r="G49" s="1078"/>
      <c r="H49" s="1078" t="s">
        <v>673</v>
      </c>
      <c r="I49" s="1078"/>
      <c r="J49" s="1078"/>
      <c r="K49" s="1078" t="s">
        <v>570</v>
      </c>
      <c r="L49" s="1078"/>
      <c r="M49" s="1078"/>
    </row>
    <row r="50" spans="1:13" ht="30.75" customHeight="1">
      <c r="A50" s="1078"/>
      <c r="B50" s="1078"/>
      <c r="C50" s="1078"/>
      <c r="D50" s="1078"/>
      <c r="E50" s="420" t="s">
        <v>571</v>
      </c>
      <c r="F50" s="420" t="s">
        <v>572</v>
      </c>
      <c r="G50" s="420" t="s">
        <v>573</v>
      </c>
      <c r="H50" s="420" t="s">
        <v>571</v>
      </c>
      <c r="I50" s="420" t="s">
        <v>572</v>
      </c>
      <c r="J50" s="420" t="s">
        <v>573</v>
      </c>
      <c r="K50" s="420" t="s">
        <v>571</v>
      </c>
      <c r="L50" s="420" t="s">
        <v>572</v>
      </c>
      <c r="M50" s="420" t="s">
        <v>573</v>
      </c>
    </row>
    <row r="51" spans="1:13" ht="15.75">
      <c r="A51" s="420">
        <v>1</v>
      </c>
      <c r="B51" s="420">
        <v>2</v>
      </c>
      <c r="C51" s="420">
        <v>3</v>
      </c>
      <c r="D51" s="420">
        <v>4</v>
      </c>
      <c r="E51" s="420">
        <v>5</v>
      </c>
      <c r="F51" s="420">
        <v>6</v>
      </c>
      <c r="G51" s="420">
        <v>7</v>
      </c>
      <c r="H51" s="420">
        <v>8</v>
      </c>
      <c r="I51" s="420">
        <v>9</v>
      </c>
      <c r="J51" s="420">
        <v>10</v>
      </c>
      <c r="K51" s="420">
        <v>11</v>
      </c>
      <c r="L51" s="420">
        <v>12</v>
      </c>
      <c r="M51" s="420">
        <v>13</v>
      </c>
    </row>
    <row r="52" spans="1:13" ht="15.75">
      <c r="A52" s="420">
        <v>1</v>
      </c>
      <c r="B52" s="420" t="s">
        <v>607</v>
      </c>
      <c r="C52" s="420"/>
      <c r="D52" s="420"/>
      <c r="E52" s="420"/>
      <c r="F52" s="420"/>
      <c r="G52" s="420"/>
      <c r="H52" s="420"/>
      <c r="I52" s="420"/>
      <c r="J52" s="420"/>
      <c r="K52" s="420"/>
      <c r="L52" s="420"/>
      <c r="M52" s="420"/>
    </row>
    <row r="53" spans="1:13" ht="15.75">
      <c r="A53" s="420"/>
      <c r="B53" s="420"/>
      <c r="C53" s="420"/>
      <c r="D53" s="420"/>
      <c r="E53" s="420"/>
      <c r="F53" s="420"/>
      <c r="G53" s="420"/>
      <c r="H53" s="420"/>
      <c r="I53" s="420"/>
      <c r="J53" s="420"/>
      <c r="K53" s="420"/>
      <c r="L53" s="420"/>
      <c r="M53" s="420"/>
    </row>
    <row r="54" spans="1:13" ht="15.75">
      <c r="A54" s="420"/>
      <c r="B54" s="420"/>
      <c r="C54" s="420"/>
      <c r="D54" s="420"/>
      <c r="E54" s="420"/>
      <c r="F54" s="420"/>
      <c r="G54" s="420"/>
      <c r="H54" s="420"/>
      <c r="I54" s="420"/>
      <c r="J54" s="420"/>
      <c r="K54" s="420"/>
      <c r="L54" s="420"/>
      <c r="M54" s="420"/>
    </row>
    <row r="55" spans="1:13" ht="15.75">
      <c r="A55" s="1078" t="s">
        <v>305</v>
      </c>
      <c r="B55" s="1078"/>
      <c r="C55" s="1078"/>
      <c r="D55" s="1078"/>
      <c r="E55" s="1078"/>
      <c r="F55" s="1078"/>
      <c r="G55" s="1078"/>
      <c r="H55" s="1078"/>
      <c r="I55" s="1078"/>
      <c r="J55" s="1078"/>
      <c r="K55" s="1078"/>
      <c r="L55" s="1078"/>
      <c r="M55" s="1078"/>
    </row>
    <row r="56" spans="1:13" ht="15.75">
      <c r="A56" s="420">
        <v>2</v>
      </c>
      <c r="B56" s="420" t="s">
        <v>612</v>
      </c>
      <c r="C56" s="420"/>
      <c r="D56" s="420"/>
      <c r="E56" s="420"/>
      <c r="F56" s="420"/>
      <c r="G56" s="420"/>
      <c r="H56" s="420"/>
      <c r="I56" s="420"/>
      <c r="J56" s="420"/>
      <c r="K56" s="420"/>
      <c r="L56" s="420"/>
      <c r="M56" s="420"/>
    </row>
    <row r="57" spans="1:13" ht="184.5" customHeight="1">
      <c r="A57" s="420"/>
      <c r="B57" s="423" t="s">
        <v>174</v>
      </c>
      <c r="C57" s="424" t="s">
        <v>675</v>
      </c>
      <c r="D57" s="423" t="s">
        <v>427</v>
      </c>
      <c r="E57" s="425">
        <v>44</v>
      </c>
      <c r="F57" s="424"/>
      <c r="G57" s="424">
        <f>E57+F57</f>
        <v>44</v>
      </c>
      <c r="H57" s="424">
        <v>39</v>
      </c>
      <c r="I57" s="424"/>
      <c r="J57" s="424">
        <f>H57+I57</f>
        <v>39</v>
      </c>
      <c r="K57" s="424">
        <f>H57-E57</f>
        <v>-5</v>
      </c>
      <c r="L57" s="424"/>
      <c r="M57" s="424">
        <f>J57-G57</f>
        <v>-5</v>
      </c>
    </row>
    <row r="58" spans="1:13" ht="186" customHeight="1">
      <c r="A58" s="420"/>
      <c r="B58" s="426" t="s">
        <v>175</v>
      </c>
      <c r="C58" s="427" t="s">
        <v>675</v>
      </c>
      <c r="D58" s="426" t="s">
        <v>427</v>
      </c>
      <c r="E58" s="425">
        <v>91</v>
      </c>
      <c r="F58" s="424"/>
      <c r="G58" s="424">
        <f>E58+F58</f>
        <v>91</v>
      </c>
      <c r="H58" s="424">
        <v>63</v>
      </c>
      <c r="I58" s="424"/>
      <c r="J58" s="424">
        <f>H58+I58</f>
        <v>63</v>
      </c>
      <c r="K58" s="424">
        <f>H58-E58</f>
        <v>-28</v>
      </c>
      <c r="L58" s="424"/>
      <c r="M58" s="424">
        <f>J58-G58</f>
        <v>-28</v>
      </c>
    </row>
    <row r="59" spans="1:13" ht="15.75">
      <c r="A59" s="1078" t="s">
        <v>305</v>
      </c>
      <c r="B59" s="1078"/>
      <c r="C59" s="1078"/>
      <c r="D59" s="1078"/>
      <c r="E59" s="1078"/>
      <c r="F59" s="1078"/>
      <c r="G59" s="1078"/>
      <c r="H59" s="1078"/>
      <c r="I59" s="1078"/>
      <c r="J59" s="1078"/>
      <c r="K59" s="1078"/>
      <c r="L59" s="1078"/>
      <c r="M59" s="1078"/>
    </row>
    <row r="60" spans="1:13" ht="32.25" customHeight="1">
      <c r="A60" s="1071" t="s">
        <v>176</v>
      </c>
      <c r="B60" s="1072"/>
      <c r="C60" s="1072"/>
      <c r="D60" s="1072"/>
      <c r="E60" s="1072"/>
      <c r="F60" s="1072"/>
      <c r="G60" s="1072"/>
      <c r="H60" s="1072"/>
      <c r="I60" s="1072"/>
      <c r="J60" s="1072"/>
      <c r="K60" s="1072"/>
      <c r="L60" s="1072"/>
      <c r="M60" s="1073"/>
    </row>
    <row r="61" spans="1:13" ht="15.75">
      <c r="A61" s="420">
        <v>3</v>
      </c>
      <c r="B61" s="420" t="s">
        <v>617</v>
      </c>
      <c r="C61" s="420"/>
      <c r="D61" s="420"/>
      <c r="E61" s="420"/>
      <c r="F61" s="420"/>
      <c r="G61" s="420"/>
      <c r="H61" s="420"/>
      <c r="I61" s="420"/>
      <c r="J61" s="420"/>
      <c r="K61" s="420"/>
      <c r="L61" s="420"/>
      <c r="M61" s="420"/>
    </row>
    <row r="62" spans="1:13" ht="255.75">
      <c r="A62" s="420"/>
      <c r="B62" s="423" t="s">
        <v>177</v>
      </c>
      <c r="C62" s="424" t="s">
        <v>398</v>
      </c>
      <c r="D62" s="423" t="s">
        <v>445</v>
      </c>
      <c r="E62" s="424">
        <v>3338</v>
      </c>
      <c r="F62" s="424"/>
      <c r="G62" s="424">
        <f>E62+F62</f>
        <v>3338</v>
      </c>
      <c r="H62" s="424">
        <v>3354</v>
      </c>
      <c r="I62" s="424"/>
      <c r="J62" s="424">
        <f>H62+I62</f>
        <v>3354</v>
      </c>
      <c r="K62" s="424">
        <f>H62-E62</f>
        <v>16</v>
      </c>
      <c r="L62" s="424"/>
      <c r="M62" s="424">
        <f>J62-G62</f>
        <v>16</v>
      </c>
    </row>
    <row r="63" spans="1:13" ht="255.75">
      <c r="A63" s="420"/>
      <c r="B63" s="426" t="s">
        <v>178</v>
      </c>
      <c r="C63" s="427" t="s">
        <v>398</v>
      </c>
      <c r="D63" s="423" t="s">
        <v>445</v>
      </c>
      <c r="E63" s="424">
        <v>4162</v>
      </c>
      <c r="F63" s="424"/>
      <c r="G63" s="424">
        <f>E63+F63</f>
        <v>4162</v>
      </c>
      <c r="H63" s="424">
        <v>4158</v>
      </c>
      <c r="I63" s="424"/>
      <c r="J63" s="424">
        <f>H63+I63</f>
        <v>4158</v>
      </c>
      <c r="K63" s="424">
        <f>H63-E63</f>
        <v>-4</v>
      </c>
      <c r="L63" s="424"/>
      <c r="M63" s="424">
        <f>J63-G63</f>
        <v>-4</v>
      </c>
    </row>
    <row r="64" spans="1:13" ht="15.75">
      <c r="A64" s="1078" t="s">
        <v>305</v>
      </c>
      <c r="B64" s="1078"/>
      <c r="C64" s="1078"/>
      <c r="D64" s="1078"/>
      <c r="E64" s="1078"/>
      <c r="F64" s="1078"/>
      <c r="G64" s="1078"/>
      <c r="H64" s="1078"/>
      <c r="I64" s="1078"/>
      <c r="J64" s="1078"/>
      <c r="K64" s="1078"/>
      <c r="L64" s="1078"/>
      <c r="M64" s="1078"/>
    </row>
    <row r="65" spans="1:13" ht="15.75">
      <c r="A65" s="1074" t="s">
        <v>179</v>
      </c>
      <c r="B65" s="1075"/>
      <c r="C65" s="1075"/>
      <c r="D65" s="1075"/>
      <c r="E65" s="1075"/>
      <c r="F65" s="1075"/>
      <c r="G65" s="1075"/>
      <c r="H65" s="1075"/>
      <c r="I65" s="1075"/>
      <c r="J65" s="1075"/>
      <c r="K65" s="1075"/>
      <c r="L65" s="1075"/>
      <c r="M65" s="1076"/>
    </row>
    <row r="66" spans="1:13" ht="15.75">
      <c r="A66" s="420">
        <v>4</v>
      </c>
      <c r="B66" s="420" t="s">
        <v>633</v>
      </c>
      <c r="C66" s="420"/>
      <c r="D66" s="420"/>
      <c r="E66" s="420"/>
      <c r="F66" s="420"/>
      <c r="G66" s="420"/>
      <c r="H66" s="420"/>
      <c r="I66" s="420"/>
      <c r="J66" s="420"/>
      <c r="K66" s="420"/>
      <c r="L66" s="420"/>
      <c r="M66" s="420"/>
    </row>
    <row r="67" spans="1:13" ht="15.75">
      <c r="A67" s="420"/>
      <c r="B67" s="420"/>
      <c r="C67" s="420"/>
      <c r="D67" s="420"/>
      <c r="E67" s="420"/>
      <c r="F67" s="420"/>
      <c r="G67" s="420"/>
      <c r="H67" s="420"/>
      <c r="I67" s="420"/>
      <c r="J67" s="420"/>
      <c r="K67" s="420"/>
      <c r="L67" s="420"/>
      <c r="M67" s="420"/>
    </row>
    <row r="68" spans="1:13" ht="15.75">
      <c r="A68" s="420"/>
      <c r="B68" s="420"/>
      <c r="C68" s="420"/>
      <c r="D68" s="420"/>
      <c r="E68" s="420"/>
      <c r="F68" s="420"/>
      <c r="G68" s="420"/>
      <c r="H68" s="420"/>
      <c r="I68" s="420"/>
      <c r="J68" s="420"/>
      <c r="K68" s="420"/>
      <c r="L68" s="420"/>
      <c r="M68" s="420"/>
    </row>
    <row r="69" spans="1:13" ht="15.75">
      <c r="A69" s="1078" t="s">
        <v>305</v>
      </c>
      <c r="B69" s="1078"/>
      <c r="C69" s="1078"/>
      <c r="D69" s="1078"/>
      <c r="E69" s="1078"/>
      <c r="F69" s="1078"/>
      <c r="G69" s="1078"/>
      <c r="H69" s="1078"/>
      <c r="I69" s="1078"/>
      <c r="J69" s="1078"/>
      <c r="K69" s="1078"/>
      <c r="L69" s="1078"/>
      <c r="M69" s="1078"/>
    </row>
    <row r="70" spans="1:13" ht="15.75">
      <c r="A70" s="1078" t="s">
        <v>306</v>
      </c>
      <c r="B70" s="1078"/>
      <c r="C70" s="1078"/>
      <c r="D70" s="1078"/>
      <c r="E70" s="1078"/>
      <c r="F70" s="1078"/>
      <c r="G70" s="1078"/>
      <c r="H70" s="1078"/>
      <c r="I70" s="1078"/>
      <c r="J70" s="1078"/>
      <c r="K70" s="1078"/>
      <c r="L70" s="1078"/>
      <c r="M70" s="1078"/>
    </row>
    <row r="71" spans="1:13" ht="127.5" customHeight="1">
      <c r="A71" s="1071" t="s">
        <v>180</v>
      </c>
      <c r="B71" s="1072"/>
      <c r="C71" s="1072"/>
      <c r="D71" s="1072"/>
      <c r="E71" s="1072"/>
      <c r="F71" s="1072"/>
      <c r="G71" s="1072"/>
      <c r="H71" s="1072"/>
      <c r="I71" s="1072"/>
      <c r="J71" s="1072"/>
      <c r="K71" s="1072"/>
      <c r="L71" s="1072"/>
      <c r="M71" s="1073"/>
    </row>
    <row r="72" ht="15.75">
      <c r="A72" s="419"/>
    </row>
    <row r="73" spans="1:4" ht="19.5" customHeight="1">
      <c r="A73" s="421" t="s">
        <v>308</v>
      </c>
      <c r="B73" s="421"/>
      <c r="C73" s="421"/>
      <c r="D73" s="421"/>
    </row>
    <row r="74" spans="1:13" ht="51.75" customHeight="1">
      <c r="A74" s="1077" t="s">
        <v>181</v>
      </c>
      <c r="B74" s="1077"/>
      <c r="C74" s="1077"/>
      <c r="D74" s="1077"/>
      <c r="E74" s="1077"/>
      <c r="F74" s="1077"/>
      <c r="G74" s="1077"/>
      <c r="H74" s="1077"/>
      <c r="I74" s="1077"/>
      <c r="J74" s="1077"/>
      <c r="K74" s="1077"/>
      <c r="L74" s="1077"/>
      <c r="M74" s="1077"/>
    </row>
    <row r="75" spans="1:4" ht="17.25" customHeight="1">
      <c r="A75" s="1082" t="s">
        <v>310</v>
      </c>
      <c r="B75" s="1082"/>
      <c r="C75" s="1082"/>
      <c r="D75" s="1082"/>
    </row>
    <row r="76" spans="1:4" ht="19.5" customHeight="1">
      <c r="A76" s="428" t="s">
        <v>311</v>
      </c>
      <c r="B76" s="428"/>
      <c r="C76" s="428"/>
      <c r="D76" s="428"/>
    </row>
    <row r="77" spans="1:5" ht="15.75">
      <c r="A77" s="1081" t="s">
        <v>312</v>
      </c>
      <c r="B77" s="1081"/>
      <c r="C77" s="1081"/>
      <c r="D77" s="1081"/>
      <c r="E77" s="1081"/>
    </row>
    <row r="78" spans="1:13" ht="15.75">
      <c r="A78" s="1081"/>
      <c r="B78" s="1081"/>
      <c r="C78" s="1081"/>
      <c r="D78" s="1081"/>
      <c r="E78" s="1081"/>
      <c r="G78" s="1079"/>
      <c r="H78" s="1079"/>
      <c r="J78" s="1079" t="s">
        <v>639</v>
      </c>
      <c r="K78" s="1079"/>
      <c r="L78" s="1079"/>
      <c r="M78" s="1079"/>
    </row>
    <row r="79" spans="1:13" ht="15.75" customHeight="1">
      <c r="A79" s="429"/>
      <c r="B79" s="429"/>
      <c r="C79" s="429"/>
      <c r="D79" s="429"/>
      <c r="E79" s="429"/>
      <c r="J79" s="1080" t="s">
        <v>313</v>
      </c>
      <c r="K79" s="1080"/>
      <c r="L79" s="1080"/>
      <c r="M79" s="1080"/>
    </row>
    <row r="80" spans="1:13" ht="43.5" customHeight="1">
      <c r="A80" s="1081" t="s">
        <v>314</v>
      </c>
      <c r="B80" s="1081"/>
      <c r="C80" s="1081"/>
      <c r="D80" s="1081"/>
      <c r="E80" s="1081"/>
      <c r="G80" s="1079"/>
      <c r="H80" s="1079"/>
      <c r="J80" s="1079" t="s">
        <v>643</v>
      </c>
      <c r="K80" s="1079"/>
      <c r="L80" s="1079"/>
      <c r="M80" s="1079"/>
    </row>
    <row r="81" spans="1:13" ht="15.75" customHeight="1">
      <c r="A81" s="1081"/>
      <c r="B81" s="1081"/>
      <c r="C81" s="1081"/>
      <c r="D81" s="1081"/>
      <c r="E81" s="1081"/>
      <c r="J81" s="1080" t="s">
        <v>313</v>
      </c>
      <c r="K81" s="1080"/>
      <c r="L81" s="1080"/>
      <c r="M81" s="1080"/>
    </row>
  </sheetData>
  <sheetProtection/>
  <mergeCells count="67">
    <mergeCell ref="J1:M4"/>
    <mergeCell ref="A11:A12"/>
    <mergeCell ref="R30:T30"/>
    <mergeCell ref="U30:W30"/>
    <mergeCell ref="A5:M5"/>
    <mergeCell ref="A6:M6"/>
    <mergeCell ref="E7:M7"/>
    <mergeCell ref="E8:M8"/>
    <mergeCell ref="E9:M9"/>
    <mergeCell ref="E10:M10"/>
    <mergeCell ref="X30:Z30"/>
    <mergeCell ref="E11:M11"/>
    <mergeCell ref="E12:M12"/>
    <mergeCell ref="B15:M15"/>
    <mergeCell ref="B16:M16"/>
    <mergeCell ref="B23:M23"/>
    <mergeCell ref="B24:M24"/>
    <mergeCell ref="B25:M25"/>
    <mergeCell ref="A20:M20"/>
    <mergeCell ref="A30:A31"/>
    <mergeCell ref="A49:A50"/>
    <mergeCell ref="B49:B50"/>
    <mergeCell ref="C49:C50"/>
    <mergeCell ref="D49:D50"/>
    <mergeCell ref="A7:A8"/>
    <mergeCell ref="A9:A10"/>
    <mergeCell ref="B17:M17"/>
    <mergeCell ref="A13:M13"/>
    <mergeCell ref="E30:G30"/>
    <mergeCell ref="H30:J30"/>
    <mergeCell ref="K30:M30"/>
    <mergeCell ref="B30:D31"/>
    <mergeCell ref="B32:D32"/>
    <mergeCell ref="B35:D35"/>
    <mergeCell ref="A36:M36"/>
    <mergeCell ref="B33:D33"/>
    <mergeCell ref="B34:D34"/>
    <mergeCell ref="J79:M79"/>
    <mergeCell ref="J78:M78"/>
    <mergeCell ref="A75:D75"/>
    <mergeCell ref="K49:M49"/>
    <mergeCell ref="A55:M55"/>
    <mergeCell ref="A59:M59"/>
    <mergeCell ref="A64:M64"/>
    <mergeCell ref="E49:G49"/>
    <mergeCell ref="H49:J49"/>
    <mergeCell ref="A74:M74"/>
    <mergeCell ref="J80:M80"/>
    <mergeCell ref="J81:M81"/>
    <mergeCell ref="B44:D44"/>
    <mergeCell ref="B45:D45"/>
    <mergeCell ref="A77:E78"/>
    <mergeCell ref="A80:E81"/>
    <mergeCell ref="G78:H78"/>
    <mergeCell ref="G80:H80"/>
    <mergeCell ref="A69:M69"/>
    <mergeCell ref="A70:M70"/>
    <mergeCell ref="A37:M37"/>
    <mergeCell ref="A60:M60"/>
    <mergeCell ref="A65:M65"/>
    <mergeCell ref="A71:M71"/>
    <mergeCell ref="A39:M39"/>
    <mergeCell ref="B42:D43"/>
    <mergeCell ref="K42:M42"/>
    <mergeCell ref="A42:A43"/>
    <mergeCell ref="E42:G42"/>
    <mergeCell ref="H42:J42"/>
  </mergeCells>
  <printOptions/>
  <pageMargins left="0.16" right="0.16" top="0.35" bottom="0.3" header="0.31496062992125984" footer="0.31496062992125984"/>
  <pageSetup horizontalDpi="600" verticalDpi="600" orientation="landscape" paperSize="9" scale="90" r:id="rId1"/>
</worksheet>
</file>

<file path=xl/worksheets/sheet26.xml><?xml version="1.0" encoding="utf-8"?>
<worksheet xmlns="http://schemas.openxmlformats.org/spreadsheetml/2006/main" xmlns:r="http://schemas.openxmlformats.org/officeDocument/2006/relationships">
  <dimension ref="A1:Z75"/>
  <sheetViews>
    <sheetView view="pageBreakPreview" zoomScale="85" zoomScaleNormal="115" zoomScaleSheetLayoutView="85" workbookViewId="0" topLeftCell="A61">
      <selection activeCell="A35" sqref="A35:M35"/>
    </sheetView>
  </sheetViews>
  <sheetFormatPr defaultColWidth="9.00390625" defaultRowHeight="12.75"/>
  <cols>
    <col min="1" max="1" width="4.375" style="430" customWidth="1"/>
    <col min="2" max="2" width="18.375" style="430" customWidth="1"/>
    <col min="3" max="3" width="11.75390625" style="430" customWidth="1"/>
    <col min="4" max="4" width="13.375" style="430" customWidth="1"/>
    <col min="5" max="12" width="13.00390625" style="430" customWidth="1"/>
    <col min="13" max="13" width="14.25390625" style="430" customWidth="1"/>
    <col min="14" max="16384" width="9.125" style="430" customWidth="1"/>
  </cols>
  <sheetData>
    <row r="1" spans="10:13" ht="15.75" customHeight="1" hidden="1">
      <c r="J1" s="1097" t="s">
        <v>644</v>
      </c>
      <c r="K1" s="1097"/>
      <c r="L1" s="1097"/>
      <c r="M1" s="1097"/>
    </row>
    <row r="2" spans="10:13" ht="15.75" hidden="1">
      <c r="J2" s="1097"/>
      <c r="K2" s="1097"/>
      <c r="L2" s="1097"/>
      <c r="M2" s="1097"/>
    </row>
    <row r="3" spans="10:13" ht="15.75" hidden="1">
      <c r="J3" s="1097"/>
      <c r="K3" s="1097"/>
      <c r="L3" s="1097"/>
      <c r="M3" s="1097"/>
    </row>
    <row r="4" spans="10:13" ht="52.5" customHeight="1">
      <c r="J4" s="1097"/>
      <c r="K4" s="1097"/>
      <c r="L4" s="1097"/>
      <c r="M4" s="1097"/>
    </row>
    <row r="5" spans="1:13" ht="15.75">
      <c r="A5" s="1100" t="s">
        <v>215</v>
      </c>
      <c r="B5" s="1100"/>
      <c r="C5" s="1100"/>
      <c r="D5" s="1100"/>
      <c r="E5" s="1100"/>
      <c r="F5" s="1100"/>
      <c r="G5" s="1100"/>
      <c r="H5" s="1100"/>
      <c r="I5" s="1100"/>
      <c r="J5" s="1100"/>
      <c r="K5" s="1100"/>
      <c r="L5" s="1100"/>
      <c r="M5" s="1100"/>
    </row>
    <row r="6" spans="1:13" ht="15.75">
      <c r="A6" s="1100" t="s">
        <v>645</v>
      </c>
      <c r="B6" s="1100"/>
      <c r="C6" s="1100"/>
      <c r="D6" s="1100"/>
      <c r="E6" s="1100"/>
      <c r="F6" s="1100"/>
      <c r="G6" s="1100"/>
      <c r="H6" s="1100"/>
      <c r="I6" s="1100"/>
      <c r="J6" s="1100"/>
      <c r="K6" s="1100"/>
      <c r="L6" s="1100"/>
      <c r="M6" s="1100"/>
    </row>
    <row r="7" spans="1:13" ht="15.75">
      <c r="A7" s="1098" t="s">
        <v>551</v>
      </c>
      <c r="B7" s="431" t="s">
        <v>552</v>
      </c>
      <c r="C7" s="432"/>
      <c r="E7" s="1101" t="s">
        <v>553</v>
      </c>
      <c r="F7" s="1101"/>
      <c r="G7" s="1101"/>
      <c r="H7" s="1101"/>
      <c r="I7" s="1101"/>
      <c r="J7" s="1101"/>
      <c r="K7" s="1101"/>
      <c r="L7" s="1101"/>
      <c r="M7" s="1101"/>
    </row>
    <row r="8" spans="1:13" ht="15" customHeight="1">
      <c r="A8" s="1098"/>
      <c r="B8" s="436" t="s">
        <v>646</v>
      </c>
      <c r="C8" s="432"/>
      <c r="E8" s="1102" t="s">
        <v>555</v>
      </c>
      <c r="F8" s="1102"/>
      <c r="G8" s="1102"/>
      <c r="H8" s="1102"/>
      <c r="I8" s="1102"/>
      <c r="J8" s="1102"/>
      <c r="K8" s="1102"/>
      <c r="L8" s="1102"/>
      <c r="M8" s="1102"/>
    </row>
    <row r="9" spans="1:13" ht="15.75">
      <c r="A9" s="1098" t="s">
        <v>556</v>
      </c>
      <c r="B9" s="431" t="s">
        <v>557</v>
      </c>
      <c r="C9" s="432"/>
      <c r="E9" s="1101" t="s">
        <v>410</v>
      </c>
      <c r="F9" s="1101"/>
      <c r="G9" s="1101"/>
      <c r="H9" s="1101"/>
      <c r="I9" s="1101"/>
      <c r="J9" s="1101"/>
      <c r="K9" s="1101"/>
      <c r="L9" s="1101"/>
      <c r="M9" s="1101"/>
    </row>
    <row r="10" spans="1:13" ht="15" customHeight="1">
      <c r="A10" s="1098"/>
      <c r="B10" s="436" t="s">
        <v>646</v>
      </c>
      <c r="C10" s="432"/>
      <c r="E10" s="1103" t="s">
        <v>558</v>
      </c>
      <c r="F10" s="1103"/>
      <c r="G10" s="1103"/>
      <c r="H10" s="1103"/>
      <c r="I10" s="1103"/>
      <c r="J10" s="1103"/>
      <c r="K10" s="1103"/>
      <c r="L10" s="1103"/>
      <c r="M10" s="1103"/>
    </row>
    <row r="11" spans="1:13" ht="15.75">
      <c r="A11" s="1098" t="s">
        <v>559</v>
      </c>
      <c r="B11" s="431" t="s">
        <v>840</v>
      </c>
      <c r="C11" s="437">
        <v>1030</v>
      </c>
      <c r="E11" s="1104" t="s">
        <v>841</v>
      </c>
      <c r="F11" s="1104"/>
      <c r="G11" s="1104"/>
      <c r="H11" s="1104"/>
      <c r="I11" s="1104"/>
      <c r="J11" s="1104"/>
      <c r="K11" s="1104"/>
      <c r="L11" s="1104"/>
      <c r="M11" s="1104"/>
    </row>
    <row r="12" spans="1:13" ht="39" customHeight="1">
      <c r="A12" s="1098"/>
      <c r="B12" s="438" t="s">
        <v>650</v>
      </c>
      <c r="C12" s="438" t="s">
        <v>563</v>
      </c>
      <c r="E12" s="1102" t="s">
        <v>564</v>
      </c>
      <c r="F12" s="1102"/>
      <c r="G12" s="1102"/>
      <c r="H12" s="1102"/>
      <c r="I12" s="1102"/>
      <c r="J12" s="1102"/>
      <c r="K12" s="1102"/>
      <c r="L12" s="1102"/>
      <c r="M12" s="1102"/>
    </row>
    <row r="13" spans="1:13" ht="19.5" customHeight="1">
      <c r="A13" s="1106" t="s">
        <v>651</v>
      </c>
      <c r="B13" s="1106"/>
      <c r="C13" s="1106"/>
      <c r="D13" s="1106"/>
      <c r="E13" s="1106"/>
      <c r="F13" s="1106"/>
      <c r="G13" s="1106"/>
      <c r="H13" s="1106"/>
      <c r="I13" s="1106"/>
      <c r="J13" s="1106"/>
      <c r="K13" s="1106"/>
      <c r="L13" s="1106"/>
      <c r="M13" s="1106"/>
    </row>
    <row r="14" ht="15.75">
      <c r="A14" s="439"/>
    </row>
    <row r="15" spans="1:13" ht="31.5">
      <c r="A15" s="440" t="s">
        <v>576</v>
      </c>
      <c r="B15" s="1105" t="s">
        <v>652</v>
      </c>
      <c r="C15" s="1105"/>
      <c r="D15" s="1105"/>
      <c r="E15" s="1105"/>
      <c r="F15" s="1105"/>
      <c r="G15" s="1105"/>
      <c r="H15" s="1105"/>
      <c r="I15" s="1105"/>
      <c r="J15" s="1105"/>
      <c r="K15" s="1105"/>
      <c r="L15" s="1105"/>
      <c r="M15" s="1105"/>
    </row>
    <row r="16" spans="1:13" ht="15.75">
      <c r="A16" s="440">
        <v>1</v>
      </c>
      <c r="B16" s="1105" t="s">
        <v>653</v>
      </c>
      <c r="C16" s="1105"/>
      <c r="D16" s="1105"/>
      <c r="E16" s="1105"/>
      <c r="F16" s="1105"/>
      <c r="G16" s="1105"/>
      <c r="H16" s="1105"/>
      <c r="I16" s="1105"/>
      <c r="J16" s="1105"/>
      <c r="K16" s="1105"/>
      <c r="L16" s="1105"/>
      <c r="M16" s="1105"/>
    </row>
    <row r="17" spans="1:13" ht="15.75">
      <c r="A17" s="440"/>
      <c r="B17" s="1105"/>
      <c r="C17" s="1105"/>
      <c r="D17" s="1105"/>
      <c r="E17" s="1105"/>
      <c r="F17" s="1105"/>
      <c r="G17" s="1105"/>
      <c r="H17" s="1105"/>
      <c r="I17" s="1105"/>
      <c r="J17" s="1105"/>
      <c r="K17" s="1105"/>
      <c r="L17" s="1105"/>
      <c r="M17" s="1105"/>
    </row>
    <row r="18" ht="15.75">
      <c r="A18" s="439"/>
    </row>
    <row r="19" ht="15.75">
      <c r="A19" s="441" t="s">
        <v>855</v>
      </c>
    </row>
    <row r="20" ht="15.75">
      <c r="A20" s="432"/>
    </row>
    <row r="21" ht="15.75">
      <c r="A21" s="441" t="s">
        <v>656</v>
      </c>
    </row>
    <row r="22" ht="15.75">
      <c r="A22" s="439"/>
    </row>
    <row r="23" spans="1:13" ht="32.25" customHeight="1">
      <c r="A23" s="440" t="s">
        <v>576</v>
      </c>
      <c r="B23" s="1105" t="s">
        <v>657</v>
      </c>
      <c r="C23" s="1105"/>
      <c r="D23" s="1105"/>
      <c r="E23" s="1105"/>
      <c r="F23" s="1105"/>
      <c r="G23" s="1105"/>
      <c r="H23" s="1105"/>
      <c r="I23" s="1105"/>
      <c r="J23" s="1105"/>
      <c r="K23" s="1105"/>
      <c r="L23" s="1105"/>
      <c r="M23" s="1105"/>
    </row>
    <row r="24" spans="1:13" ht="15.75">
      <c r="A24" s="440">
        <v>1</v>
      </c>
      <c r="B24" s="1105" t="s">
        <v>842</v>
      </c>
      <c r="C24" s="1105"/>
      <c r="D24" s="1105"/>
      <c r="E24" s="1105"/>
      <c r="F24" s="1105"/>
      <c r="G24" s="1105"/>
      <c r="H24" s="1105"/>
      <c r="I24" s="1105"/>
      <c r="J24" s="1105"/>
      <c r="K24" s="1105"/>
      <c r="L24" s="1105"/>
      <c r="M24" s="1105"/>
    </row>
    <row r="25" spans="1:13" ht="15.75">
      <c r="A25" s="440"/>
      <c r="B25" s="1105"/>
      <c r="C25" s="1105"/>
      <c r="D25" s="1105"/>
      <c r="E25" s="1105"/>
      <c r="F25" s="1105"/>
      <c r="G25" s="1105"/>
      <c r="H25" s="1105"/>
      <c r="I25" s="1105"/>
      <c r="J25" s="1105"/>
      <c r="K25" s="1105"/>
      <c r="L25" s="1105"/>
      <c r="M25" s="1105"/>
    </row>
    <row r="26" ht="15.75">
      <c r="A26" s="439"/>
    </row>
    <row r="27" ht="15.75">
      <c r="A27" s="441" t="s">
        <v>658</v>
      </c>
    </row>
    <row r="28" ht="47.25">
      <c r="A28" s="432" t="s">
        <v>659</v>
      </c>
    </row>
    <row r="29" ht="15.75">
      <c r="A29" s="439"/>
    </row>
    <row r="30" spans="1:26" ht="30" customHeight="1">
      <c r="A30" s="1105" t="s">
        <v>576</v>
      </c>
      <c r="B30" s="1105" t="s">
        <v>660</v>
      </c>
      <c r="C30" s="1105"/>
      <c r="D30" s="1105"/>
      <c r="E30" s="1105" t="s">
        <v>568</v>
      </c>
      <c r="F30" s="1105"/>
      <c r="G30" s="1105"/>
      <c r="H30" s="1105" t="s">
        <v>661</v>
      </c>
      <c r="I30" s="1105"/>
      <c r="J30" s="1105"/>
      <c r="K30" s="1105" t="s">
        <v>570</v>
      </c>
      <c r="L30" s="1105"/>
      <c r="M30" s="1105"/>
      <c r="R30" s="1099"/>
      <c r="S30" s="1099"/>
      <c r="T30" s="1099"/>
      <c r="U30" s="1099"/>
      <c r="V30" s="1099"/>
      <c r="W30" s="1099"/>
      <c r="X30" s="1099"/>
      <c r="Y30" s="1099"/>
      <c r="Z30" s="1099"/>
    </row>
    <row r="31" spans="1:26" ht="33" customHeight="1">
      <c r="A31" s="1105"/>
      <c r="B31" s="1105"/>
      <c r="C31" s="1105"/>
      <c r="D31" s="1105"/>
      <c r="E31" s="440" t="s">
        <v>571</v>
      </c>
      <c r="F31" s="440" t="s">
        <v>572</v>
      </c>
      <c r="G31" s="440" t="s">
        <v>573</v>
      </c>
      <c r="H31" s="440" t="s">
        <v>571</v>
      </c>
      <c r="I31" s="440" t="s">
        <v>572</v>
      </c>
      <c r="J31" s="440" t="s">
        <v>573</v>
      </c>
      <c r="K31" s="440" t="s">
        <v>571</v>
      </c>
      <c r="L31" s="440" t="s">
        <v>572</v>
      </c>
      <c r="M31" s="440" t="s">
        <v>573</v>
      </c>
      <c r="R31" s="442"/>
      <c r="S31" s="442"/>
      <c r="T31" s="442"/>
      <c r="U31" s="442"/>
      <c r="V31" s="442"/>
      <c r="W31" s="442"/>
      <c r="X31" s="442"/>
      <c r="Y31" s="442"/>
      <c r="Z31" s="442"/>
    </row>
    <row r="32" spans="1:26" ht="15.75">
      <c r="A32" s="440">
        <v>1</v>
      </c>
      <c r="B32" s="1105">
        <v>2</v>
      </c>
      <c r="C32" s="1105"/>
      <c r="D32" s="1105"/>
      <c r="E32" s="440">
        <v>3</v>
      </c>
      <c r="F32" s="440">
        <v>4</v>
      </c>
      <c r="G32" s="440">
        <v>5</v>
      </c>
      <c r="H32" s="440">
        <v>6</v>
      </c>
      <c r="I32" s="440">
        <v>7</v>
      </c>
      <c r="J32" s="440">
        <v>8</v>
      </c>
      <c r="K32" s="440">
        <v>9</v>
      </c>
      <c r="L32" s="440">
        <v>10</v>
      </c>
      <c r="M32" s="440">
        <v>11</v>
      </c>
      <c r="R32" s="442"/>
      <c r="S32" s="442"/>
      <c r="T32" s="442"/>
      <c r="U32" s="442"/>
      <c r="V32" s="442"/>
      <c r="W32" s="442"/>
      <c r="X32" s="442"/>
      <c r="Y32" s="442"/>
      <c r="Z32" s="442"/>
    </row>
    <row r="33" spans="1:26" ht="15.75">
      <c r="A33" s="440">
        <v>1</v>
      </c>
      <c r="B33" s="1105" t="s">
        <v>341</v>
      </c>
      <c r="C33" s="1105"/>
      <c r="D33" s="1105"/>
      <c r="E33" s="440">
        <v>8380499</v>
      </c>
      <c r="F33" s="440"/>
      <c r="G33" s="440">
        <f>E33</f>
        <v>8380499</v>
      </c>
      <c r="H33" s="440">
        <v>7942673.63</v>
      </c>
      <c r="I33" s="440"/>
      <c r="J33" s="440">
        <f>H33</f>
        <v>7942673.63</v>
      </c>
      <c r="K33" s="440">
        <f>J33-G33</f>
        <v>-437825.3700000001</v>
      </c>
      <c r="L33" s="440"/>
      <c r="M33" s="440">
        <f>K33</f>
        <v>-437825.3700000001</v>
      </c>
      <c r="R33" s="442"/>
      <c r="S33" s="442"/>
      <c r="T33" s="442"/>
      <c r="U33" s="442"/>
      <c r="V33" s="442"/>
      <c r="W33" s="442"/>
      <c r="X33" s="442"/>
      <c r="Y33" s="442"/>
      <c r="Z33" s="442"/>
    </row>
    <row r="34" spans="1:26" ht="15.75">
      <c r="A34" s="440"/>
      <c r="B34" s="1105" t="s">
        <v>592</v>
      </c>
      <c r="C34" s="1105"/>
      <c r="D34" s="1105"/>
      <c r="E34" s="440">
        <f>E33</f>
        <v>8380499</v>
      </c>
      <c r="F34" s="440"/>
      <c r="G34" s="440">
        <f>G33</f>
        <v>8380499</v>
      </c>
      <c r="H34" s="440">
        <f>H33</f>
        <v>7942673.63</v>
      </c>
      <c r="I34" s="440"/>
      <c r="J34" s="440">
        <f>J33</f>
        <v>7942673.63</v>
      </c>
      <c r="K34" s="440">
        <f>K33</f>
        <v>-437825.3700000001</v>
      </c>
      <c r="L34" s="440"/>
      <c r="M34" s="440">
        <f>M33</f>
        <v>-437825.3700000001</v>
      </c>
      <c r="R34" s="442"/>
      <c r="S34" s="442"/>
      <c r="T34" s="442"/>
      <c r="U34" s="442"/>
      <c r="V34" s="442"/>
      <c r="W34" s="442"/>
      <c r="X34" s="442"/>
      <c r="Y34" s="442"/>
      <c r="Z34" s="442"/>
    </row>
    <row r="35" spans="1:13" ht="69.75" customHeight="1">
      <c r="A35" s="1107" t="s">
        <v>856</v>
      </c>
      <c r="B35" s="1108"/>
      <c r="C35" s="1108"/>
      <c r="D35" s="1108"/>
      <c r="E35" s="1108"/>
      <c r="F35" s="1108"/>
      <c r="G35" s="1108"/>
      <c r="H35" s="1108"/>
      <c r="I35" s="1108"/>
      <c r="J35" s="1108"/>
      <c r="K35" s="1108"/>
      <c r="L35" s="1108"/>
      <c r="M35" s="1108"/>
    </row>
    <row r="36" ht="15.75">
      <c r="A36" s="439"/>
    </row>
    <row r="37" spans="1:13" ht="33" customHeight="1">
      <c r="A37" s="1117" t="s">
        <v>668</v>
      </c>
      <c r="B37" s="1117"/>
      <c r="C37" s="1117"/>
      <c r="D37" s="1117"/>
      <c r="E37" s="1117"/>
      <c r="F37" s="1117"/>
      <c r="G37" s="1117"/>
      <c r="H37" s="1117"/>
      <c r="I37" s="1117"/>
      <c r="J37" s="1117"/>
      <c r="K37" s="1117"/>
      <c r="L37" s="1117"/>
      <c r="M37" s="1117"/>
    </row>
    <row r="38" ht="47.25">
      <c r="A38" s="432" t="s">
        <v>659</v>
      </c>
    </row>
    <row r="39" ht="15.75">
      <c r="A39" s="439"/>
    </row>
    <row r="40" spans="1:13" ht="31.5" customHeight="1">
      <c r="A40" s="1105" t="s">
        <v>669</v>
      </c>
      <c r="B40" s="1105" t="s">
        <v>670</v>
      </c>
      <c r="C40" s="1105"/>
      <c r="D40" s="1105"/>
      <c r="E40" s="1105" t="s">
        <v>568</v>
      </c>
      <c r="F40" s="1105"/>
      <c r="G40" s="1105"/>
      <c r="H40" s="1105" t="s">
        <v>661</v>
      </c>
      <c r="I40" s="1105"/>
      <c r="J40" s="1105"/>
      <c r="K40" s="1105" t="s">
        <v>570</v>
      </c>
      <c r="L40" s="1105"/>
      <c r="M40" s="1105"/>
    </row>
    <row r="41" spans="1:13" ht="33.75" customHeight="1">
      <c r="A41" s="1105"/>
      <c r="B41" s="1105"/>
      <c r="C41" s="1105"/>
      <c r="D41" s="1105"/>
      <c r="E41" s="440" t="s">
        <v>571</v>
      </c>
      <c r="F41" s="440" t="s">
        <v>572</v>
      </c>
      <c r="G41" s="440" t="s">
        <v>573</v>
      </c>
      <c r="H41" s="440" t="s">
        <v>571</v>
      </c>
      <c r="I41" s="440" t="s">
        <v>572</v>
      </c>
      <c r="J41" s="440" t="s">
        <v>573</v>
      </c>
      <c r="K41" s="440" t="s">
        <v>571</v>
      </c>
      <c r="L41" s="440" t="s">
        <v>572</v>
      </c>
      <c r="M41" s="440" t="s">
        <v>573</v>
      </c>
    </row>
    <row r="42" spans="1:13" ht="15.75">
      <c r="A42" s="440">
        <v>1</v>
      </c>
      <c r="B42" s="1105">
        <v>2</v>
      </c>
      <c r="C42" s="1105"/>
      <c r="D42" s="1105"/>
      <c r="E42" s="440">
        <v>3</v>
      </c>
      <c r="F42" s="440">
        <v>4</v>
      </c>
      <c r="G42" s="440">
        <v>5</v>
      </c>
      <c r="H42" s="440">
        <v>6</v>
      </c>
      <c r="I42" s="440">
        <v>7</v>
      </c>
      <c r="J42" s="440">
        <v>8</v>
      </c>
      <c r="K42" s="440">
        <v>9</v>
      </c>
      <c r="L42" s="440">
        <v>10</v>
      </c>
      <c r="M42" s="440">
        <v>11</v>
      </c>
    </row>
    <row r="43" spans="1:13" ht="15.75">
      <c r="A43" s="440"/>
      <c r="B43" s="1105"/>
      <c r="C43" s="1105"/>
      <c r="D43" s="1105"/>
      <c r="E43" s="440"/>
      <c r="F43" s="440"/>
      <c r="G43" s="440"/>
      <c r="H43" s="440"/>
      <c r="I43" s="440"/>
      <c r="J43" s="440"/>
      <c r="K43" s="440"/>
      <c r="L43" s="440"/>
      <c r="M43" s="440"/>
    </row>
    <row r="44" ht="15.75">
      <c r="A44" s="439"/>
    </row>
    <row r="45" ht="15.75">
      <c r="A45" s="441" t="s">
        <v>672</v>
      </c>
    </row>
    <row r="46" ht="15.75">
      <c r="A46" s="439"/>
    </row>
    <row r="47" spans="1:13" ht="29.25" customHeight="1">
      <c r="A47" s="1105" t="s">
        <v>669</v>
      </c>
      <c r="B47" s="1105" t="s">
        <v>602</v>
      </c>
      <c r="C47" s="1105" t="s">
        <v>603</v>
      </c>
      <c r="D47" s="1105" t="s">
        <v>604</v>
      </c>
      <c r="E47" s="1105" t="s">
        <v>568</v>
      </c>
      <c r="F47" s="1105"/>
      <c r="G47" s="1105"/>
      <c r="H47" s="1105" t="s">
        <v>673</v>
      </c>
      <c r="I47" s="1105"/>
      <c r="J47" s="1105"/>
      <c r="K47" s="1105" t="s">
        <v>570</v>
      </c>
      <c r="L47" s="1105"/>
      <c r="M47" s="1105"/>
    </row>
    <row r="48" spans="1:13" ht="30.75" customHeight="1">
      <c r="A48" s="1105"/>
      <c r="B48" s="1105"/>
      <c r="C48" s="1105"/>
      <c r="D48" s="1105"/>
      <c r="E48" s="440" t="s">
        <v>571</v>
      </c>
      <c r="F48" s="440" t="s">
        <v>572</v>
      </c>
      <c r="G48" s="440" t="s">
        <v>573</v>
      </c>
      <c r="H48" s="440" t="s">
        <v>571</v>
      </c>
      <c r="I48" s="440" t="s">
        <v>572</v>
      </c>
      <c r="J48" s="440" t="s">
        <v>573</v>
      </c>
      <c r="K48" s="440" t="s">
        <v>571</v>
      </c>
      <c r="L48" s="440" t="s">
        <v>572</v>
      </c>
      <c r="M48" s="440" t="s">
        <v>573</v>
      </c>
    </row>
    <row r="49" spans="1:13" ht="15.75">
      <c r="A49" s="440">
        <v>1</v>
      </c>
      <c r="B49" s="440">
        <v>2</v>
      </c>
      <c r="C49" s="440">
        <v>3</v>
      </c>
      <c r="D49" s="440">
        <v>4</v>
      </c>
      <c r="E49" s="440">
        <v>5</v>
      </c>
      <c r="F49" s="440">
        <v>6</v>
      </c>
      <c r="G49" s="440">
        <v>7</v>
      </c>
      <c r="H49" s="440">
        <v>8</v>
      </c>
      <c r="I49" s="440">
        <v>9</v>
      </c>
      <c r="J49" s="440">
        <v>10</v>
      </c>
      <c r="K49" s="440">
        <v>11</v>
      </c>
      <c r="L49" s="440">
        <v>12</v>
      </c>
      <c r="M49" s="440">
        <v>13</v>
      </c>
    </row>
    <row r="50" spans="1:13" ht="15.75">
      <c r="A50" s="440">
        <v>1</v>
      </c>
      <c r="B50" s="440" t="s">
        <v>607</v>
      </c>
      <c r="C50" s="440"/>
      <c r="D50" s="440"/>
      <c r="E50" s="440"/>
      <c r="F50" s="440"/>
      <c r="G50" s="440"/>
      <c r="H50" s="440"/>
      <c r="I50" s="440"/>
      <c r="J50" s="440"/>
      <c r="K50" s="440"/>
      <c r="L50" s="440"/>
      <c r="M50" s="440"/>
    </row>
    <row r="51" spans="1:13" ht="15.75">
      <c r="A51" s="440"/>
      <c r="B51" s="440"/>
      <c r="C51" s="440"/>
      <c r="D51" s="440"/>
      <c r="E51" s="440"/>
      <c r="F51" s="440"/>
      <c r="G51" s="440"/>
      <c r="H51" s="440"/>
      <c r="I51" s="440"/>
      <c r="J51" s="440"/>
      <c r="K51" s="440"/>
      <c r="L51" s="440"/>
      <c r="M51" s="440"/>
    </row>
    <row r="52" spans="1:13" ht="15.75">
      <c r="A52" s="440"/>
      <c r="B52" s="440"/>
      <c r="C52" s="440"/>
      <c r="D52" s="440"/>
      <c r="E52" s="440"/>
      <c r="F52" s="440"/>
      <c r="G52" s="440"/>
      <c r="H52" s="440"/>
      <c r="I52" s="440"/>
      <c r="J52" s="440"/>
      <c r="K52" s="440"/>
      <c r="L52" s="440"/>
      <c r="M52" s="440"/>
    </row>
    <row r="53" spans="1:13" ht="15.75">
      <c r="A53" s="1105" t="s">
        <v>305</v>
      </c>
      <c r="B53" s="1105"/>
      <c r="C53" s="1105"/>
      <c r="D53" s="1105"/>
      <c r="E53" s="1105"/>
      <c r="F53" s="1105"/>
      <c r="G53" s="1105"/>
      <c r="H53" s="1105"/>
      <c r="I53" s="1105"/>
      <c r="J53" s="1105"/>
      <c r="K53" s="1105"/>
      <c r="L53" s="1105"/>
      <c r="M53" s="1105"/>
    </row>
    <row r="54" spans="1:13" ht="15.75">
      <c r="A54" s="440">
        <v>2</v>
      </c>
      <c r="B54" s="440" t="s">
        <v>612</v>
      </c>
      <c r="C54" s="440"/>
      <c r="D54" s="440"/>
      <c r="E54" s="440"/>
      <c r="F54" s="440"/>
      <c r="G54" s="440"/>
      <c r="H54" s="440"/>
      <c r="I54" s="440"/>
      <c r="J54" s="440"/>
      <c r="K54" s="440"/>
      <c r="L54" s="440"/>
      <c r="M54" s="440"/>
    </row>
    <row r="55" spans="1:13" ht="391.5" customHeight="1">
      <c r="A55" s="440"/>
      <c r="B55" s="440" t="s">
        <v>843</v>
      </c>
      <c r="C55" s="440" t="s">
        <v>844</v>
      </c>
      <c r="D55" s="440" t="s">
        <v>845</v>
      </c>
      <c r="E55" s="440">
        <v>4668</v>
      </c>
      <c r="F55" s="440"/>
      <c r="G55" s="440">
        <f>E55</f>
        <v>4668</v>
      </c>
      <c r="H55" s="440">
        <v>3959</v>
      </c>
      <c r="I55" s="440"/>
      <c r="J55" s="440">
        <f>H55</f>
        <v>3959</v>
      </c>
      <c r="K55" s="440">
        <f>H55-E55</f>
        <v>-709</v>
      </c>
      <c r="L55" s="440"/>
      <c r="M55" s="440">
        <f>K55</f>
        <v>-709</v>
      </c>
    </row>
    <row r="56" spans="1:13" ht="15.75">
      <c r="A56" s="440"/>
      <c r="B56" s="440"/>
      <c r="C56" s="440"/>
      <c r="D56" s="440"/>
      <c r="E56" s="440"/>
      <c r="F56" s="440"/>
      <c r="G56" s="440"/>
      <c r="H56" s="440"/>
      <c r="I56" s="440"/>
      <c r="J56" s="440"/>
      <c r="K56" s="440"/>
      <c r="L56" s="440"/>
      <c r="M56" s="440"/>
    </row>
    <row r="57" spans="1:13" ht="67.5" customHeight="1">
      <c r="A57" s="1111" t="s">
        <v>857</v>
      </c>
      <c r="B57" s="1112"/>
      <c r="C57" s="1112"/>
      <c r="D57" s="1112"/>
      <c r="E57" s="1112"/>
      <c r="F57" s="1112"/>
      <c r="G57" s="1112"/>
      <c r="H57" s="1112"/>
      <c r="I57" s="1112"/>
      <c r="J57" s="1112"/>
      <c r="K57" s="1112"/>
      <c r="L57" s="1112"/>
      <c r="M57" s="1113"/>
    </row>
    <row r="58" spans="1:13" ht="15.75">
      <c r="A58" s="440">
        <v>3</v>
      </c>
      <c r="B58" s="440" t="s">
        <v>617</v>
      </c>
      <c r="C58" s="440"/>
      <c r="D58" s="440"/>
      <c r="E58" s="440"/>
      <c r="F58" s="440"/>
      <c r="G58" s="440"/>
      <c r="H58" s="440"/>
      <c r="I58" s="440"/>
      <c r="J58" s="440"/>
      <c r="K58" s="440"/>
      <c r="L58" s="440"/>
      <c r="M58" s="440"/>
    </row>
    <row r="59" spans="1:13" ht="94.5">
      <c r="A59" s="440"/>
      <c r="B59" s="440" t="s">
        <v>846</v>
      </c>
      <c r="C59" s="440" t="s">
        <v>847</v>
      </c>
      <c r="D59" s="440" t="s">
        <v>848</v>
      </c>
      <c r="E59" s="440">
        <v>163</v>
      </c>
      <c r="F59" s="440"/>
      <c r="G59" s="440">
        <f>E59</f>
        <v>163</v>
      </c>
      <c r="H59" s="440">
        <v>167.2</v>
      </c>
      <c r="I59" s="440"/>
      <c r="J59" s="440">
        <f>H59</f>
        <v>167.2</v>
      </c>
      <c r="K59" s="440">
        <f>H59-E59</f>
        <v>4.199999999999989</v>
      </c>
      <c r="L59" s="440"/>
      <c r="M59" s="440">
        <f>K59</f>
        <v>4.199999999999989</v>
      </c>
    </row>
    <row r="60" spans="1:13" ht="15.75">
      <c r="A60" s="440"/>
      <c r="B60" s="440"/>
      <c r="C60" s="440"/>
      <c r="D60" s="440"/>
      <c r="E60" s="440"/>
      <c r="F60" s="440"/>
      <c r="G60" s="440"/>
      <c r="H60" s="440"/>
      <c r="I60" s="440"/>
      <c r="J60" s="440"/>
      <c r="K60" s="440"/>
      <c r="L60" s="440"/>
      <c r="M60" s="440"/>
    </row>
    <row r="61" spans="1:13" ht="36" customHeight="1">
      <c r="A61" s="1114" t="s">
        <v>849</v>
      </c>
      <c r="B61" s="1115"/>
      <c r="C61" s="1115"/>
      <c r="D61" s="1115"/>
      <c r="E61" s="1115"/>
      <c r="F61" s="1115"/>
      <c r="G61" s="1115"/>
      <c r="H61" s="1115"/>
      <c r="I61" s="1115"/>
      <c r="J61" s="1115"/>
      <c r="K61" s="1115"/>
      <c r="L61" s="1115"/>
      <c r="M61" s="1116"/>
    </row>
    <row r="62" spans="1:13" ht="15.75">
      <c r="A62" s="440">
        <v>4</v>
      </c>
      <c r="B62" s="440" t="s">
        <v>633</v>
      </c>
      <c r="C62" s="440"/>
      <c r="D62" s="440"/>
      <c r="E62" s="440"/>
      <c r="F62" s="440"/>
      <c r="G62" s="440"/>
      <c r="H62" s="440"/>
      <c r="I62" s="440"/>
      <c r="J62" s="440"/>
      <c r="K62" s="440"/>
      <c r="L62" s="440"/>
      <c r="M62" s="440"/>
    </row>
    <row r="63" spans="1:13" ht="378">
      <c r="A63" s="440"/>
      <c r="B63" s="440" t="s">
        <v>850</v>
      </c>
      <c r="C63" s="440" t="s">
        <v>635</v>
      </c>
      <c r="D63" s="440" t="s">
        <v>851</v>
      </c>
      <c r="E63" s="440">
        <v>105.5</v>
      </c>
      <c r="F63" s="440"/>
      <c r="G63" s="440">
        <f>E63</f>
        <v>105.5</v>
      </c>
      <c r="H63" s="440">
        <v>100</v>
      </c>
      <c r="I63" s="440"/>
      <c r="J63" s="440">
        <f>H63</f>
        <v>100</v>
      </c>
      <c r="K63" s="440">
        <f>H63-E63</f>
        <v>-5.5</v>
      </c>
      <c r="L63" s="440"/>
      <c r="M63" s="440">
        <f>K63</f>
        <v>-5.5</v>
      </c>
    </row>
    <row r="64" spans="1:13" ht="15.75">
      <c r="A64" s="440"/>
      <c r="B64" s="440"/>
      <c r="C64" s="440"/>
      <c r="D64" s="440"/>
      <c r="E64" s="440"/>
      <c r="F64" s="440"/>
      <c r="G64" s="440"/>
      <c r="H64" s="440"/>
      <c r="I64" s="440"/>
      <c r="J64" s="440"/>
      <c r="K64" s="440"/>
      <c r="L64" s="440"/>
      <c r="M64" s="440"/>
    </row>
    <row r="65" spans="1:13" ht="69.75" customHeight="1">
      <c r="A65" s="1111" t="s">
        <v>858</v>
      </c>
      <c r="B65" s="1112"/>
      <c r="C65" s="1112"/>
      <c r="D65" s="1112"/>
      <c r="E65" s="1112"/>
      <c r="F65" s="1112"/>
      <c r="G65" s="1112"/>
      <c r="H65" s="1112"/>
      <c r="I65" s="1112"/>
      <c r="J65" s="1112"/>
      <c r="K65" s="1112"/>
      <c r="L65" s="1112"/>
      <c r="M65" s="1113"/>
    </row>
    <row r="66" spans="1:13" ht="29.25" customHeight="1">
      <c r="A66" s="1114" t="s">
        <v>852</v>
      </c>
      <c r="B66" s="1115"/>
      <c r="C66" s="1115"/>
      <c r="D66" s="1115"/>
      <c r="E66" s="1115"/>
      <c r="F66" s="1115"/>
      <c r="G66" s="1115"/>
      <c r="H66" s="1115"/>
      <c r="I66" s="1115"/>
      <c r="J66" s="1115"/>
      <c r="K66" s="1115"/>
      <c r="L66" s="1115"/>
      <c r="M66" s="1116"/>
    </row>
    <row r="67" ht="15.75">
      <c r="A67" s="439"/>
    </row>
    <row r="68" spans="1:4" ht="19.5" customHeight="1">
      <c r="A68" s="441" t="s">
        <v>308</v>
      </c>
      <c r="B68" s="441"/>
      <c r="C68" s="441"/>
      <c r="D68" s="441"/>
    </row>
    <row r="69" spans="1:13" ht="80.25" customHeight="1">
      <c r="A69" s="754" t="s">
        <v>859</v>
      </c>
      <c r="B69" s="754"/>
      <c r="C69" s="754"/>
      <c r="D69" s="754"/>
      <c r="E69" s="754"/>
      <c r="F69" s="754"/>
      <c r="G69" s="754"/>
      <c r="H69" s="754"/>
      <c r="I69" s="754"/>
      <c r="J69" s="754"/>
      <c r="K69" s="754"/>
      <c r="L69" s="754"/>
      <c r="M69" s="754"/>
    </row>
    <row r="70" spans="1:4" ht="29.25" customHeight="1">
      <c r="A70" s="443" t="s">
        <v>311</v>
      </c>
      <c r="B70" s="443"/>
      <c r="C70" s="443"/>
      <c r="D70" s="443"/>
    </row>
    <row r="71" spans="1:5" ht="15.75" customHeight="1">
      <c r="A71" s="1118" t="s">
        <v>853</v>
      </c>
      <c r="B71" s="1118"/>
      <c r="C71" s="1118"/>
      <c r="D71" s="1118"/>
      <c r="E71" s="1118"/>
    </row>
    <row r="72" spans="1:13" ht="15.75">
      <c r="A72" s="1118"/>
      <c r="B72" s="1118"/>
      <c r="C72" s="1118"/>
      <c r="D72" s="1118"/>
      <c r="E72" s="1118"/>
      <c r="G72" s="1101"/>
      <c r="H72" s="1101"/>
      <c r="J72" s="1110" t="s">
        <v>639</v>
      </c>
      <c r="K72" s="1110"/>
      <c r="L72" s="1110"/>
      <c r="M72" s="1110"/>
    </row>
    <row r="73" spans="1:13" ht="15.75" customHeight="1">
      <c r="A73" s="444"/>
      <c r="B73" s="444"/>
      <c r="C73" s="444"/>
      <c r="D73" s="444"/>
      <c r="E73" s="444"/>
      <c r="J73" s="1109" t="s">
        <v>313</v>
      </c>
      <c r="K73" s="1109"/>
      <c r="L73" s="1109"/>
      <c r="M73" s="1109"/>
    </row>
    <row r="74" spans="1:13" ht="43.5" customHeight="1">
      <c r="A74" s="1118" t="s">
        <v>854</v>
      </c>
      <c r="B74" s="1118"/>
      <c r="C74" s="1118"/>
      <c r="D74" s="1118"/>
      <c r="E74" s="1118"/>
      <c r="G74" s="1101"/>
      <c r="H74" s="1101"/>
      <c r="J74" s="1110" t="s">
        <v>643</v>
      </c>
      <c r="K74" s="1110"/>
      <c r="L74" s="1110"/>
      <c r="M74" s="1110"/>
    </row>
    <row r="75" spans="1:13" ht="15.75" customHeight="1">
      <c r="A75" s="1118"/>
      <c r="B75" s="1118"/>
      <c r="C75" s="1118"/>
      <c r="D75" s="1118"/>
      <c r="E75" s="1118"/>
      <c r="J75" s="1109" t="s">
        <v>313</v>
      </c>
      <c r="K75" s="1109"/>
      <c r="L75" s="1109"/>
      <c r="M75" s="1109"/>
    </row>
  </sheetData>
  <sheetProtection/>
  <mergeCells count="60">
    <mergeCell ref="A69:M69"/>
    <mergeCell ref="J74:M74"/>
    <mergeCell ref="J75:M75"/>
    <mergeCell ref="B42:D42"/>
    <mergeCell ref="B43:D43"/>
    <mergeCell ref="A71:E72"/>
    <mergeCell ref="A74:E75"/>
    <mergeCell ref="G72:H72"/>
    <mergeCell ref="G74:H74"/>
    <mergeCell ref="A65:M65"/>
    <mergeCell ref="A66:M66"/>
    <mergeCell ref="A37:M37"/>
    <mergeCell ref="B40:D41"/>
    <mergeCell ref="K40:M40"/>
    <mergeCell ref="A40:A41"/>
    <mergeCell ref="E40:G40"/>
    <mergeCell ref="H40:J40"/>
    <mergeCell ref="C47:C48"/>
    <mergeCell ref="D47:D48"/>
    <mergeCell ref="J73:M73"/>
    <mergeCell ref="J72:M72"/>
    <mergeCell ref="K47:M47"/>
    <mergeCell ref="A53:M53"/>
    <mergeCell ref="A57:M57"/>
    <mergeCell ref="A61:M61"/>
    <mergeCell ref="E47:G47"/>
    <mergeCell ref="H47:J47"/>
    <mergeCell ref="A47:A48"/>
    <mergeCell ref="B47:B48"/>
    <mergeCell ref="B32:D32"/>
    <mergeCell ref="B33:D33"/>
    <mergeCell ref="B34:D34"/>
    <mergeCell ref="A35:M35"/>
    <mergeCell ref="A30:A31"/>
    <mergeCell ref="E30:G30"/>
    <mergeCell ref="H30:J30"/>
    <mergeCell ref="K30:M30"/>
    <mergeCell ref="B30:D31"/>
    <mergeCell ref="A7:A8"/>
    <mergeCell ref="A9:A10"/>
    <mergeCell ref="B17:M17"/>
    <mergeCell ref="A13:M13"/>
    <mergeCell ref="X30:Z30"/>
    <mergeCell ref="E11:M11"/>
    <mergeCell ref="E12:M12"/>
    <mergeCell ref="B15:M15"/>
    <mergeCell ref="B16:M16"/>
    <mergeCell ref="B23:M23"/>
    <mergeCell ref="B24:M24"/>
    <mergeCell ref="B25:M25"/>
    <mergeCell ref="J1:M4"/>
    <mergeCell ref="A11:A12"/>
    <mergeCell ref="R30:T30"/>
    <mergeCell ref="U30:W30"/>
    <mergeCell ref="A5:M5"/>
    <mergeCell ref="A6:M6"/>
    <mergeCell ref="E7:M7"/>
    <mergeCell ref="E8:M8"/>
    <mergeCell ref="E9:M9"/>
    <mergeCell ref="E10:M10"/>
  </mergeCells>
  <printOptions/>
  <pageMargins left="0.16" right="0.16" top="0.35" bottom="0.3" header="0.31496062992125984" footer="0.31496062992125984"/>
  <pageSetup horizontalDpi="600" verticalDpi="600" orientation="landscape" paperSize="9" scale="86" r:id="rId1"/>
  <rowBreaks count="3" manualBreakCount="3">
    <brk id="34" max="12" man="1"/>
    <brk id="55" max="12" man="1"/>
    <brk id="64" max="12" man="1"/>
  </rowBreaks>
</worksheet>
</file>

<file path=xl/worksheets/sheet27.xml><?xml version="1.0" encoding="utf-8"?>
<worksheet xmlns="http://schemas.openxmlformats.org/spreadsheetml/2006/main" xmlns:r="http://schemas.openxmlformats.org/officeDocument/2006/relationships">
  <dimension ref="A1:Z76"/>
  <sheetViews>
    <sheetView view="pageBreakPreview" zoomScale="85" zoomScaleSheetLayoutView="85" workbookViewId="0" topLeftCell="A64">
      <selection activeCell="A70" sqref="A70:M70"/>
    </sheetView>
  </sheetViews>
  <sheetFormatPr defaultColWidth="9.00390625" defaultRowHeight="12.75"/>
  <cols>
    <col min="1" max="1" width="4.375" style="445" customWidth="1"/>
    <col min="2" max="2" width="16.125" style="445" customWidth="1"/>
    <col min="3" max="3" width="14.625" style="445" customWidth="1"/>
    <col min="4" max="4" width="19.00390625" style="445" customWidth="1"/>
    <col min="5" max="7" width="13.00390625" style="445" customWidth="1"/>
    <col min="8" max="8" width="13.75390625" style="445" customWidth="1"/>
    <col min="9" max="9" width="13.00390625" style="445" customWidth="1"/>
    <col min="10" max="10" width="13.75390625" style="445" customWidth="1"/>
    <col min="11" max="11" width="13.00390625" style="445" customWidth="1"/>
    <col min="12" max="12" width="12.625" style="445" customWidth="1"/>
    <col min="13" max="13" width="11.00390625" style="445" customWidth="1"/>
    <col min="14" max="16384" width="9.125" style="445" customWidth="1"/>
  </cols>
  <sheetData>
    <row r="1" spans="10:13" ht="15.75" customHeight="1" hidden="1">
      <c r="J1" s="1119" t="s">
        <v>644</v>
      </c>
      <c r="K1" s="1119"/>
      <c r="L1" s="1119"/>
      <c r="M1" s="1119"/>
    </row>
    <row r="2" spans="10:13" ht="15.75" hidden="1">
      <c r="J2" s="1119"/>
      <c r="K2" s="1119"/>
      <c r="L2" s="1119"/>
      <c r="M2" s="1119"/>
    </row>
    <row r="3" spans="10:13" ht="15.75" hidden="1">
      <c r="J3" s="1119"/>
      <c r="K3" s="1119"/>
      <c r="L3" s="1119"/>
      <c r="M3" s="1119"/>
    </row>
    <row r="4" spans="10:13" ht="15.75" hidden="1">
      <c r="J4" s="1119"/>
      <c r="K4" s="1119"/>
      <c r="L4" s="1119"/>
      <c r="M4" s="1119"/>
    </row>
    <row r="5" spans="1:13" ht="15.75">
      <c r="A5" s="1122" t="s">
        <v>215</v>
      </c>
      <c r="B5" s="1122"/>
      <c r="C5" s="1122"/>
      <c r="D5" s="1122"/>
      <c r="E5" s="1122"/>
      <c r="F5" s="1122"/>
      <c r="G5" s="1122"/>
      <c r="H5" s="1122"/>
      <c r="I5" s="1122"/>
      <c r="J5" s="1122"/>
      <c r="K5" s="1122"/>
      <c r="L5" s="1122"/>
      <c r="M5" s="1122"/>
    </row>
    <row r="6" spans="1:13" ht="15.75">
      <c r="A6" s="1122" t="s">
        <v>645</v>
      </c>
      <c r="B6" s="1122"/>
      <c r="C6" s="1122"/>
      <c r="D6" s="1122"/>
      <c r="E6" s="1122"/>
      <c r="F6" s="1122"/>
      <c r="G6" s="1122"/>
      <c r="H6" s="1122"/>
      <c r="I6" s="1122"/>
      <c r="J6" s="1122"/>
      <c r="K6" s="1122"/>
      <c r="L6" s="1122"/>
      <c r="M6" s="1122"/>
    </row>
    <row r="7" spans="1:13" ht="15.75">
      <c r="A7" s="1120" t="s">
        <v>551</v>
      </c>
      <c r="B7" s="446" t="s">
        <v>552</v>
      </c>
      <c r="C7" s="447"/>
      <c r="E7" s="1123" t="s">
        <v>553</v>
      </c>
      <c r="F7" s="1123"/>
      <c r="G7" s="1123"/>
      <c r="H7" s="1123"/>
      <c r="I7" s="1123"/>
      <c r="J7" s="1123"/>
      <c r="K7" s="1123"/>
      <c r="L7" s="1123"/>
      <c r="M7" s="1123"/>
    </row>
    <row r="8" spans="1:13" ht="15" customHeight="1">
      <c r="A8" s="1120"/>
      <c r="B8" s="448" t="s">
        <v>646</v>
      </c>
      <c r="C8" s="447"/>
      <c r="E8" s="1124" t="s">
        <v>555</v>
      </c>
      <c r="F8" s="1124"/>
      <c r="G8" s="1124"/>
      <c r="H8" s="1124"/>
      <c r="I8" s="1124"/>
      <c r="J8" s="1124"/>
      <c r="K8" s="1124"/>
      <c r="L8" s="1124"/>
      <c r="M8" s="1124"/>
    </row>
    <row r="9" spans="1:13" ht="15.75">
      <c r="A9" s="1120" t="s">
        <v>556</v>
      </c>
      <c r="B9" s="446" t="s">
        <v>557</v>
      </c>
      <c r="C9" s="447"/>
      <c r="E9" s="1123" t="s">
        <v>410</v>
      </c>
      <c r="F9" s="1123"/>
      <c r="G9" s="1123"/>
      <c r="H9" s="1123"/>
      <c r="I9" s="1123"/>
      <c r="J9" s="1123"/>
      <c r="K9" s="1123"/>
      <c r="L9" s="1123"/>
      <c r="M9" s="1123"/>
    </row>
    <row r="10" spans="1:13" ht="15" customHeight="1">
      <c r="A10" s="1120"/>
      <c r="B10" s="448" t="s">
        <v>646</v>
      </c>
      <c r="C10" s="447"/>
      <c r="E10" s="1125" t="s">
        <v>558</v>
      </c>
      <c r="F10" s="1125"/>
      <c r="G10" s="1125"/>
      <c r="H10" s="1125"/>
      <c r="I10" s="1125"/>
      <c r="J10" s="1125"/>
      <c r="K10" s="1125"/>
      <c r="L10" s="1125"/>
      <c r="M10" s="1125"/>
    </row>
    <row r="11" spans="1:13" ht="15.75">
      <c r="A11" s="1120" t="s">
        <v>559</v>
      </c>
      <c r="B11" s="446" t="s">
        <v>860</v>
      </c>
      <c r="C11" s="449">
        <v>1060</v>
      </c>
      <c r="E11" s="1123" t="s">
        <v>861</v>
      </c>
      <c r="F11" s="1123"/>
      <c r="G11" s="1123"/>
      <c r="H11" s="1123"/>
      <c r="I11" s="1123"/>
      <c r="J11" s="1123"/>
      <c r="K11" s="1123"/>
      <c r="L11" s="1123"/>
      <c r="M11" s="1123"/>
    </row>
    <row r="12" spans="1:13" ht="33" customHeight="1">
      <c r="A12" s="1120"/>
      <c r="B12" s="450" t="s">
        <v>650</v>
      </c>
      <c r="C12" s="451" t="s">
        <v>563</v>
      </c>
      <c r="E12" s="1124" t="s">
        <v>564</v>
      </c>
      <c r="F12" s="1124"/>
      <c r="G12" s="1124"/>
      <c r="H12" s="1124"/>
      <c r="I12" s="1124"/>
      <c r="J12" s="1124"/>
      <c r="K12" s="1124"/>
      <c r="L12" s="1124"/>
      <c r="M12" s="1124"/>
    </row>
    <row r="13" spans="1:13" ht="19.5" customHeight="1">
      <c r="A13" s="1127" t="s">
        <v>651</v>
      </c>
      <c r="B13" s="1127"/>
      <c r="C13" s="1127"/>
      <c r="D13" s="1127"/>
      <c r="E13" s="1127"/>
      <c r="F13" s="1127"/>
      <c r="G13" s="1127"/>
      <c r="H13" s="1127"/>
      <c r="I13" s="1127"/>
      <c r="J13" s="1127"/>
      <c r="K13" s="1127"/>
      <c r="L13" s="1127"/>
      <c r="M13" s="1127"/>
    </row>
    <row r="14" ht="15.75">
      <c r="A14" s="452"/>
    </row>
    <row r="15" spans="1:13" ht="31.5">
      <c r="A15" s="453" t="s">
        <v>576</v>
      </c>
      <c r="B15" s="1126" t="s">
        <v>652</v>
      </c>
      <c r="C15" s="1126"/>
      <c r="D15" s="1126"/>
      <c r="E15" s="1126"/>
      <c r="F15" s="1126"/>
      <c r="G15" s="1126"/>
      <c r="H15" s="1126"/>
      <c r="I15" s="1126"/>
      <c r="J15" s="1126"/>
      <c r="K15" s="1126"/>
      <c r="L15" s="1126"/>
      <c r="M15" s="1126"/>
    </row>
    <row r="16" spans="1:13" ht="15.75">
      <c r="A16" s="453">
        <v>1</v>
      </c>
      <c r="B16" s="1126" t="s">
        <v>653</v>
      </c>
      <c r="C16" s="1126"/>
      <c r="D16" s="1126"/>
      <c r="E16" s="1126"/>
      <c r="F16" s="1126"/>
      <c r="G16" s="1126"/>
      <c r="H16" s="1126"/>
      <c r="I16" s="1126"/>
      <c r="J16" s="1126"/>
      <c r="K16" s="1126"/>
      <c r="L16" s="1126"/>
      <c r="M16" s="1126"/>
    </row>
    <row r="17" spans="1:13" ht="15.75">
      <c r="A17" s="453"/>
      <c r="B17" s="1126"/>
      <c r="C17" s="1126"/>
      <c r="D17" s="1126"/>
      <c r="E17" s="1126"/>
      <c r="F17" s="1126"/>
      <c r="G17" s="1126"/>
      <c r="H17" s="1126"/>
      <c r="I17" s="1126"/>
      <c r="J17" s="1126"/>
      <c r="K17" s="1126"/>
      <c r="L17" s="1126"/>
      <c r="M17" s="1126"/>
    </row>
    <row r="18" ht="15.75">
      <c r="A18" s="452"/>
    </row>
    <row r="19" ht="15.75">
      <c r="A19" s="454" t="s">
        <v>872</v>
      </c>
    </row>
    <row r="20" ht="15.75">
      <c r="A20" s="447"/>
    </row>
    <row r="21" ht="15.75">
      <c r="A21" s="454" t="s">
        <v>656</v>
      </c>
    </row>
    <row r="22" ht="15.75">
      <c r="A22" s="452"/>
    </row>
    <row r="23" spans="1:13" ht="32.25" customHeight="1">
      <c r="A23" s="453" t="s">
        <v>576</v>
      </c>
      <c r="B23" s="1126" t="s">
        <v>657</v>
      </c>
      <c r="C23" s="1126"/>
      <c r="D23" s="1126"/>
      <c r="E23" s="1126"/>
      <c r="F23" s="1126"/>
      <c r="G23" s="1126"/>
      <c r="H23" s="1126"/>
      <c r="I23" s="1126"/>
      <c r="J23" s="1126"/>
      <c r="K23" s="1126"/>
      <c r="L23" s="1126"/>
      <c r="M23" s="1126"/>
    </row>
    <row r="24" spans="1:13" ht="15.75">
      <c r="A24" s="453">
        <v>1</v>
      </c>
      <c r="B24" s="1126" t="s">
        <v>862</v>
      </c>
      <c r="C24" s="1126"/>
      <c r="D24" s="1126"/>
      <c r="E24" s="1126"/>
      <c r="F24" s="1126"/>
      <c r="G24" s="1126"/>
      <c r="H24" s="1126"/>
      <c r="I24" s="1126"/>
      <c r="J24" s="1126"/>
      <c r="K24" s="1126"/>
      <c r="L24" s="1126"/>
      <c r="M24" s="1126"/>
    </row>
    <row r="25" spans="1:13" ht="15.75">
      <c r="A25" s="453"/>
      <c r="B25" s="1126"/>
      <c r="C25" s="1126"/>
      <c r="D25" s="1126"/>
      <c r="E25" s="1126"/>
      <c r="F25" s="1126"/>
      <c r="G25" s="1126"/>
      <c r="H25" s="1126"/>
      <c r="I25" s="1126"/>
      <c r="J25" s="1126"/>
      <c r="K25" s="1126"/>
      <c r="L25" s="1126"/>
      <c r="M25" s="1126"/>
    </row>
    <row r="26" ht="15.75">
      <c r="A26" s="452"/>
    </row>
    <row r="27" ht="15.75">
      <c r="A27" s="454" t="s">
        <v>658</v>
      </c>
    </row>
    <row r="28" ht="47.25">
      <c r="A28" s="447" t="s">
        <v>659</v>
      </c>
    </row>
    <row r="29" ht="15.75">
      <c r="A29" s="452"/>
    </row>
    <row r="30" spans="1:26" ht="30" customHeight="1">
      <c r="A30" s="1126" t="s">
        <v>576</v>
      </c>
      <c r="B30" s="1126" t="s">
        <v>660</v>
      </c>
      <c r="C30" s="1126"/>
      <c r="D30" s="1126"/>
      <c r="E30" s="1126" t="s">
        <v>568</v>
      </c>
      <c r="F30" s="1126"/>
      <c r="G30" s="1126"/>
      <c r="H30" s="1126" t="s">
        <v>661</v>
      </c>
      <c r="I30" s="1126"/>
      <c r="J30" s="1126"/>
      <c r="K30" s="1126" t="s">
        <v>570</v>
      </c>
      <c r="L30" s="1126"/>
      <c r="M30" s="1126"/>
      <c r="R30" s="1121"/>
      <c r="S30" s="1121"/>
      <c r="T30" s="1121"/>
      <c r="U30" s="1121"/>
      <c r="V30" s="1121"/>
      <c r="W30" s="1121"/>
      <c r="X30" s="1121"/>
      <c r="Y30" s="1121"/>
      <c r="Z30" s="1121"/>
    </row>
    <row r="31" spans="1:26" ht="33" customHeight="1">
      <c r="A31" s="1126"/>
      <c r="B31" s="1126"/>
      <c r="C31" s="1126"/>
      <c r="D31" s="1126"/>
      <c r="E31" s="453" t="s">
        <v>571</v>
      </c>
      <c r="F31" s="453" t="s">
        <v>572</v>
      </c>
      <c r="G31" s="453" t="s">
        <v>573</v>
      </c>
      <c r="H31" s="453" t="s">
        <v>571</v>
      </c>
      <c r="I31" s="453" t="s">
        <v>572</v>
      </c>
      <c r="J31" s="453" t="s">
        <v>573</v>
      </c>
      <c r="K31" s="453" t="s">
        <v>571</v>
      </c>
      <c r="L31" s="453" t="s">
        <v>572</v>
      </c>
      <c r="M31" s="453" t="s">
        <v>573</v>
      </c>
      <c r="R31" s="455"/>
      <c r="S31" s="455"/>
      <c r="T31" s="455"/>
      <c r="U31" s="455"/>
      <c r="V31" s="455"/>
      <c r="W31" s="455"/>
      <c r="X31" s="455"/>
      <c r="Y31" s="455"/>
      <c r="Z31" s="455"/>
    </row>
    <row r="32" spans="1:26" ht="15.75">
      <c r="A32" s="453">
        <v>1</v>
      </c>
      <c r="B32" s="1126">
        <v>2</v>
      </c>
      <c r="C32" s="1126"/>
      <c r="D32" s="1126"/>
      <c r="E32" s="453">
        <v>3</v>
      </c>
      <c r="F32" s="453">
        <v>4</v>
      </c>
      <c r="G32" s="453">
        <v>5</v>
      </c>
      <c r="H32" s="453">
        <v>6</v>
      </c>
      <c r="I32" s="453">
        <v>7</v>
      </c>
      <c r="J32" s="453">
        <v>8</v>
      </c>
      <c r="K32" s="453">
        <v>9</v>
      </c>
      <c r="L32" s="453">
        <v>10</v>
      </c>
      <c r="M32" s="453">
        <v>11</v>
      </c>
      <c r="R32" s="455"/>
      <c r="S32" s="455"/>
      <c r="T32" s="455"/>
      <c r="U32" s="455"/>
      <c r="V32" s="455"/>
      <c r="W32" s="455"/>
      <c r="X32" s="455"/>
      <c r="Y32" s="455"/>
      <c r="Z32" s="455"/>
    </row>
    <row r="33" spans="1:26" ht="15.75">
      <c r="A33" s="453">
        <v>1</v>
      </c>
      <c r="B33" s="1126" t="s">
        <v>341</v>
      </c>
      <c r="C33" s="1126"/>
      <c r="D33" s="1126"/>
      <c r="E33" s="453">
        <v>22395140</v>
      </c>
      <c r="F33" s="453"/>
      <c r="G33" s="453">
        <f>E33</f>
        <v>22395140</v>
      </c>
      <c r="H33" s="456">
        <v>22395139.47</v>
      </c>
      <c r="I33" s="453"/>
      <c r="J33" s="456">
        <f>H33</f>
        <v>22395139.47</v>
      </c>
      <c r="K33" s="456">
        <f>J33-G33</f>
        <v>-0.5300000011920929</v>
      </c>
      <c r="L33" s="453"/>
      <c r="M33" s="453">
        <f>K33</f>
        <v>-0.5300000011920929</v>
      </c>
      <c r="R33" s="455"/>
      <c r="S33" s="455"/>
      <c r="T33" s="455"/>
      <c r="U33" s="455"/>
      <c r="V33" s="455"/>
      <c r="W33" s="455"/>
      <c r="X33" s="455"/>
      <c r="Y33" s="455"/>
      <c r="Z33" s="455"/>
    </row>
    <row r="34" spans="1:26" ht="15.75">
      <c r="A34" s="453">
        <v>2</v>
      </c>
      <c r="B34" s="1128" t="s">
        <v>583</v>
      </c>
      <c r="C34" s="1129"/>
      <c r="D34" s="1130"/>
      <c r="E34" s="456">
        <v>0</v>
      </c>
      <c r="F34" s="453"/>
      <c r="G34" s="456">
        <f>E34</f>
        <v>0</v>
      </c>
      <c r="H34" s="456">
        <v>0</v>
      </c>
      <c r="I34" s="453"/>
      <c r="J34" s="456">
        <f>H34</f>
        <v>0</v>
      </c>
      <c r="K34" s="456"/>
      <c r="L34" s="453"/>
      <c r="M34" s="456"/>
      <c r="R34" s="455"/>
      <c r="S34" s="455"/>
      <c r="T34" s="455"/>
      <c r="U34" s="455"/>
      <c r="V34" s="455"/>
      <c r="W34" s="455"/>
      <c r="X34" s="455"/>
      <c r="Y34" s="455"/>
      <c r="Z34" s="455"/>
    </row>
    <row r="35" spans="1:26" ht="15.75">
      <c r="A35" s="453"/>
      <c r="B35" s="1126" t="s">
        <v>592</v>
      </c>
      <c r="C35" s="1126"/>
      <c r="D35" s="1126"/>
      <c r="E35" s="453">
        <f>E33</f>
        <v>22395140</v>
      </c>
      <c r="F35" s="453"/>
      <c r="G35" s="453">
        <f>G33</f>
        <v>22395140</v>
      </c>
      <c r="H35" s="456">
        <f>H33</f>
        <v>22395139.47</v>
      </c>
      <c r="I35" s="453"/>
      <c r="J35" s="456">
        <f>J33</f>
        <v>22395139.47</v>
      </c>
      <c r="K35" s="457">
        <f>K33</f>
        <v>-0.5300000011920929</v>
      </c>
      <c r="L35" s="453"/>
      <c r="M35" s="457">
        <f>M33</f>
        <v>-0.5300000011920929</v>
      </c>
      <c r="R35" s="455"/>
      <c r="S35" s="455"/>
      <c r="T35" s="455"/>
      <c r="U35" s="455"/>
      <c r="V35" s="455"/>
      <c r="W35" s="455"/>
      <c r="X35" s="455"/>
      <c r="Y35" s="455"/>
      <c r="Z35" s="455"/>
    </row>
    <row r="36" spans="1:13" ht="32.25" customHeight="1">
      <c r="A36" s="1107" t="s">
        <v>873</v>
      </c>
      <c r="B36" s="1108"/>
      <c r="C36" s="1108"/>
      <c r="D36" s="1108"/>
      <c r="E36" s="1108"/>
      <c r="F36" s="1108"/>
      <c r="G36" s="1108"/>
      <c r="H36" s="1108"/>
      <c r="I36" s="1108"/>
      <c r="J36" s="1108"/>
      <c r="K36" s="1108"/>
      <c r="L36" s="1108"/>
      <c r="M36" s="1108"/>
    </row>
    <row r="37" ht="15.75">
      <c r="A37" s="452"/>
    </row>
    <row r="38" spans="1:13" ht="33" customHeight="1">
      <c r="A38" s="1137" t="s">
        <v>668</v>
      </c>
      <c r="B38" s="1137"/>
      <c r="C38" s="1137"/>
      <c r="D38" s="1137"/>
      <c r="E38" s="1137"/>
      <c r="F38" s="1137"/>
      <c r="G38" s="1137"/>
      <c r="H38" s="1137"/>
      <c r="I38" s="1137"/>
      <c r="J38" s="1137"/>
      <c r="K38" s="1137"/>
      <c r="L38" s="1137"/>
      <c r="M38" s="1137"/>
    </row>
    <row r="39" ht="47.25">
      <c r="A39" s="447" t="s">
        <v>659</v>
      </c>
    </row>
    <row r="40" ht="15.75">
      <c r="A40" s="452"/>
    </row>
    <row r="41" spans="1:13" ht="31.5" customHeight="1">
      <c r="A41" s="1126" t="s">
        <v>669</v>
      </c>
      <c r="B41" s="1126" t="s">
        <v>670</v>
      </c>
      <c r="C41" s="1126"/>
      <c r="D41" s="1126"/>
      <c r="E41" s="1126" t="s">
        <v>568</v>
      </c>
      <c r="F41" s="1126"/>
      <c r="G41" s="1126"/>
      <c r="H41" s="1126" t="s">
        <v>661</v>
      </c>
      <c r="I41" s="1126"/>
      <c r="J41" s="1126"/>
      <c r="K41" s="1126" t="s">
        <v>570</v>
      </c>
      <c r="L41" s="1126"/>
      <c r="M41" s="1126"/>
    </row>
    <row r="42" spans="1:13" ht="33.75" customHeight="1">
      <c r="A42" s="1126"/>
      <c r="B42" s="1126"/>
      <c r="C42" s="1126"/>
      <c r="D42" s="1126"/>
      <c r="E42" s="453" t="s">
        <v>571</v>
      </c>
      <c r="F42" s="453" t="s">
        <v>572</v>
      </c>
      <c r="G42" s="453" t="s">
        <v>573</v>
      </c>
      <c r="H42" s="453" t="s">
        <v>571</v>
      </c>
      <c r="I42" s="453" t="s">
        <v>572</v>
      </c>
      <c r="J42" s="453" t="s">
        <v>573</v>
      </c>
      <c r="K42" s="453" t="s">
        <v>571</v>
      </c>
      <c r="L42" s="453" t="s">
        <v>572</v>
      </c>
      <c r="M42" s="453" t="s">
        <v>573</v>
      </c>
    </row>
    <row r="43" spans="1:13" ht="15.75">
      <c r="A43" s="453">
        <v>1</v>
      </c>
      <c r="B43" s="1126">
        <v>2</v>
      </c>
      <c r="C43" s="1126"/>
      <c r="D43" s="1126"/>
      <c r="E43" s="453">
        <v>3</v>
      </c>
      <c r="F43" s="453">
        <v>4</v>
      </c>
      <c r="G43" s="453">
        <v>5</v>
      </c>
      <c r="H43" s="453">
        <v>6</v>
      </c>
      <c r="I43" s="453">
        <v>7</v>
      </c>
      <c r="J43" s="453">
        <v>8</v>
      </c>
      <c r="K43" s="453">
        <v>9</v>
      </c>
      <c r="L43" s="453">
        <v>10</v>
      </c>
      <c r="M43" s="453">
        <v>11</v>
      </c>
    </row>
    <row r="44" spans="1:13" ht="15.75">
      <c r="A44" s="453"/>
      <c r="B44" s="1126"/>
      <c r="C44" s="1126"/>
      <c r="D44" s="1126"/>
      <c r="E44" s="453"/>
      <c r="F44" s="453"/>
      <c r="G44" s="453"/>
      <c r="H44" s="453"/>
      <c r="I44" s="453"/>
      <c r="J44" s="453"/>
      <c r="K44" s="453"/>
      <c r="L44" s="453"/>
      <c r="M44" s="453"/>
    </row>
    <row r="45" ht="15.75">
      <c r="A45" s="452"/>
    </row>
    <row r="46" ht="15.75">
      <c r="A46" s="454" t="s">
        <v>672</v>
      </c>
    </row>
    <row r="47" ht="15.75">
      <c r="A47" s="452"/>
    </row>
    <row r="48" spans="1:13" ht="29.25" customHeight="1">
      <c r="A48" s="1126" t="s">
        <v>669</v>
      </c>
      <c r="B48" s="1126" t="s">
        <v>602</v>
      </c>
      <c r="C48" s="1126" t="s">
        <v>603</v>
      </c>
      <c r="D48" s="1126" t="s">
        <v>604</v>
      </c>
      <c r="E48" s="1126" t="s">
        <v>568</v>
      </c>
      <c r="F48" s="1126"/>
      <c r="G48" s="1126"/>
      <c r="H48" s="1126" t="s">
        <v>673</v>
      </c>
      <c r="I48" s="1126"/>
      <c r="J48" s="1126"/>
      <c r="K48" s="1126" t="s">
        <v>570</v>
      </c>
      <c r="L48" s="1126"/>
      <c r="M48" s="1126"/>
    </row>
    <row r="49" spans="1:13" ht="30.75" customHeight="1">
      <c r="A49" s="1126"/>
      <c r="B49" s="1126"/>
      <c r="C49" s="1126"/>
      <c r="D49" s="1126"/>
      <c r="E49" s="453" t="s">
        <v>571</v>
      </c>
      <c r="F49" s="453" t="s">
        <v>572</v>
      </c>
      <c r="G49" s="453" t="s">
        <v>573</v>
      </c>
      <c r="H49" s="453" t="s">
        <v>571</v>
      </c>
      <c r="I49" s="453" t="s">
        <v>572</v>
      </c>
      <c r="J49" s="453" t="s">
        <v>573</v>
      </c>
      <c r="K49" s="453" t="s">
        <v>571</v>
      </c>
      <c r="L49" s="453" t="s">
        <v>572</v>
      </c>
      <c r="M49" s="453" t="s">
        <v>573</v>
      </c>
    </row>
    <row r="50" spans="1:13" ht="15.75">
      <c r="A50" s="453">
        <v>1</v>
      </c>
      <c r="B50" s="453">
        <v>2</v>
      </c>
      <c r="C50" s="453">
        <v>3</v>
      </c>
      <c r="D50" s="453">
        <v>4</v>
      </c>
      <c r="E50" s="453">
        <v>5</v>
      </c>
      <c r="F50" s="453">
        <v>6</v>
      </c>
      <c r="G50" s="453">
        <v>7</v>
      </c>
      <c r="H50" s="453">
        <v>8</v>
      </c>
      <c r="I50" s="453">
        <v>9</v>
      </c>
      <c r="J50" s="453">
        <v>10</v>
      </c>
      <c r="K50" s="453">
        <v>11</v>
      </c>
      <c r="L50" s="453">
        <v>12</v>
      </c>
      <c r="M50" s="453">
        <v>13</v>
      </c>
    </row>
    <row r="51" spans="1:13" ht="15.75">
      <c r="A51" s="453">
        <v>1</v>
      </c>
      <c r="B51" s="453" t="s">
        <v>607</v>
      </c>
      <c r="C51" s="453"/>
      <c r="D51" s="453"/>
      <c r="E51" s="453"/>
      <c r="F51" s="453"/>
      <c r="G51" s="453"/>
      <c r="H51" s="453"/>
      <c r="I51" s="453"/>
      <c r="J51" s="453"/>
      <c r="K51" s="453"/>
      <c r="L51" s="453"/>
      <c r="M51" s="453"/>
    </row>
    <row r="52" spans="1:13" ht="15.75">
      <c r="A52" s="453"/>
      <c r="B52" s="453"/>
      <c r="C52" s="453"/>
      <c r="D52" s="453"/>
      <c r="E52" s="453"/>
      <c r="F52" s="453"/>
      <c r="G52" s="453"/>
      <c r="H52" s="453"/>
      <c r="I52" s="453"/>
      <c r="J52" s="453"/>
      <c r="K52" s="453"/>
      <c r="L52" s="453"/>
      <c r="M52" s="453"/>
    </row>
    <row r="53" spans="1:13" ht="15.75">
      <c r="A53" s="453"/>
      <c r="B53" s="453"/>
      <c r="C53" s="453"/>
      <c r="D53" s="453"/>
      <c r="E53" s="453"/>
      <c r="F53" s="453"/>
      <c r="G53" s="453"/>
      <c r="H53" s="453"/>
      <c r="I53" s="453"/>
      <c r="J53" s="453"/>
      <c r="K53" s="453"/>
      <c r="L53" s="453"/>
      <c r="M53" s="453"/>
    </row>
    <row r="54" spans="1:13" ht="15.75">
      <c r="A54" s="1126" t="s">
        <v>305</v>
      </c>
      <c r="B54" s="1126"/>
      <c r="C54" s="1126"/>
      <c r="D54" s="1126"/>
      <c r="E54" s="1126"/>
      <c r="F54" s="1126"/>
      <c r="G54" s="1126"/>
      <c r="H54" s="1126"/>
      <c r="I54" s="1126"/>
      <c r="J54" s="1126"/>
      <c r="K54" s="1126"/>
      <c r="L54" s="1126"/>
      <c r="M54" s="1126"/>
    </row>
    <row r="55" spans="1:13" ht="15.75">
      <c r="A55" s="453">
        <v>2</v>
      </c>
      <c r="B55" s="453" t="s">
        <v>612</v>
      </c>
      <c r="C55" s="453"/>
      <c r="D55" s="453"/>
      <c r="E55" s="453"/>
      <c r="F55" s="453"/>
      <c r="G55" s="453"/>
      <c r="H55" s="453"/>
      <c r="I55" s="453"/>
      <c r="J55" s="453"/>
      <c r="K55" s="453"/>
      <c r="L55" s="453"/>
      <c r="M55" s="453"/>
    </row>
    <row r="56" spans="1:13" ht="311.25" customHeight="1">
      <c r="A56" s="453"/>
      <c r="B56" s="453" t="s">
        <v>863</v>
      </c>
      <c r="C56" s="453" t="s">
        <v>864</v>
      </c>
      <c r="D56" s="453" t="s">
        <v>865</v>
      </c>
      <c r="E56" s="453">
        <v>4479</v>
      </c>
      <c r="F56" s="453"/>
      <c r="G56" s="453">
        <f>E56</f>
        <v>4479</v>
      </c>
      <c r="H56" s="453">
        <v>4498</v>
      </c>
      <c r="I56" s="453"/>
      <c r="J56" s="453">
        <f>H56</f>
        <v>4498</v>
      </c>
      <c r="K56" s="453">
        <f>H56-E56</f>
        <v>19</v>
      </c>
      <c r="L56" s="453"/>
      <c r="M56" s="453">
        <f>K56</f>
        <v>19</v>
      </c>
    </row>
    <row r="57" spans="1:13" ht="15.75">
      <c r="A57" s="453"/>
      <c r="B57" s="453"/>
      <c r="C57" s="453"/>
      <c r="D57" s="453"/>
      <c r="E57" s="453"/>
      <c r="F57" s="453"/>
      <c r="G57" s="453"/>
      <c r="H57" s="453"/>
      <c r="I57" s="453"/>
      <c r="J57" s="453"/>
      <c r="K57" s="453"/>
      <c r="L57" s="453"/>
      <c r="M57" s="453"/>
    </row>
    <row r="58" spans="1:13" ht="98.25" customHeight="1">
      <c r="A58" s="1133" t="s">
        <v>874</v>
      </c>
      <c r="B58" s="1112"/>
      <c r="C58" s="1112"/>
      <c r="D58" s="1112"/>
      <c r="E58" s="1112"/>
      <c r="F58" s="1112"/>
      <c r="G58" s="1112"/>
      <c r="H58" s="1112"/>
      <c r="I58" s="1112"/>
      <c r="J58" s="1112"/>
      <c r="K58" s="1112"/>
      <c r="L58" s="1112"/>
      <c r="M58" s="1113"/>
    </row>
    <row r="59" spans="1:13" ht="15.75">
      <c r="A59" s="453">
        <v>3</v>
      </c>
      <c r="B59" s="453" t="s">
        <v>617</v>
      </c>
      <c r="C59" s="453"/>
      <c r="D59" s="453"/>
      <c r="E59" s="453"/>
      <c r="F59" s="453"/>
      <c r="G59" s="453"/>
      <c r="H59" s="453"/>
      <c r="I59" s="453"/>
      <c r="J59" s="453"/>
      <c r="K59" s="453"/>
      <c r="L59" s="453"/>
      <c r="M59" s="453"/>
    </row>
    <row r="60" spans="1:13" ht="110.25">
      <c r="A60" s="453"/>
      <c r="B60" s="453" t="s">
        <v>866</v>
      </c>
      <c r="C60" s="453" t="s">
        <v>867</v>
      </c>
      <c r="D60" s="453" t="s">
        <v>868</v>
      </c>
      <c r="E60" s="453">
        <v>454.5</v>
      </c>
      <c r="F60" s="453"/>
      <c r="G60" s="453">
        <f>E60</f>
        <v>454.5</v>
      </c>
      <c r="H60" s="453">
        <v>414.91</v>
      </c>
      <c r="I60" s="453"/>
      <c r="J60" s="453">
        <f>H60</f>
        <v>414.91</v>
      </c>
      <c r="K60" s="453">
        <f>H60-E60</f>
        <v>-39.589999999999975</v>
      </c>
      <c r="L60" s="453"/>
      <c r="M60" s="453">
        <f>K60</f>
        <v>-39.589999999999975</v>
      </c>
    </row>
    <row r="61" spans="1:13" ht="15.75">
      <c r="A61" s="453"/>
      <c r="B61" s="453"/>
      <c r="C61" s="453"/>
      <c r="D61" s="453"/>
      <c r="E61" s="453"/>
      <c r="F61" s="453"/>
      <c r="G61" s="453"/>
      <c r="H61" s="453"/>
      <c r="I61" s="453"/>
      <c r="J61" s="453"/>
      <c r="K61" s="453"/>
      <c r="L61" s="453"/>
      <c r="M61" s="453"/>
    </row>
    <row r="62" spans="1:13" ht="96" customHeight="1">
      <c r="A62" s="1111" t="s">
        <v>875</v>
      </c>
      <c r="B62" s="1112"/>
      <c r="C62" s="1112"/>
      <c r="D62" s="1112"/>
      <c r="E62" s="1112"/>
      <c r="F62" s="1112"/>
      <c r="G62" s="1112"/>
      <c r="H62" s="1112"/>
      <c r="I62" s="1112"/>
      <c r="J62" s="1112"/>
      <c r="K62" s="1112"/>
      <c r="L62" s="1112"/>
      <c r="M62" s="1113"/>
    </row>
    <row r="63" spans="1:13" ht="15.75">
      <c r="A63" s="453">
        <v>4</v>
      </c>
      <c r="B63" s="453" t="s">
        <v>633</v>
      </c>
      <c r="C63" s="453"/>
      <c r="D63" s="453"/>
      <c r="E63" s="453"/>
      <c r="F63" s="453"/>
      <c r="G63" s="453"/>
      <c r="H63" s="453"/>
      <c r="I63" s="453"/>
      <c r="J63" s="453"/>
      <c r="K63" s="453"/>
      <c r="L63" s="453"/>
      <c r="M63" s="453"/>
    </row>
    <row r="64" spans="1:13" ht="204.75">
      <c r="A64" s="453"/>
      <c r="B64" s="453" t="s">
        <v>869</v>
      </c>
      <c r="C64" s="453" t="s">
        <v>635</v>
      </c>
      <c r="D64" s="453" t="s">
        <v>870</v>
      </c>
      <c r="E64" s="453">
        <v>100</v>
      </c>
      <c r="F64" s="453"/>
      <c r="G64" s="453">
        <f>E64</f>
        <v>100</v>
      </c>
      <c r="H64" s="453">
        <v>100</v>
      </c>
      <c r="I64" s="453"/>
      <c r="J64" s="453">
        <f>H64</f>
        <v>100</v>
      </c>
      <c r="K64" s="453">
        <f>H64-E64</f>
        <v>0</v>
      </c>
      <c r="L64" s="453"/>
      <c r="M64" s="453">
        <f>K64</f>
        <v>0</v>
      </c>
    </row>
    <row r="65" spans="1:13" ht="15.75">
      <c r="A65" s="453"/>
      <c r="B65" s="453"/>
      <c r="C65" s="453"/>
      <c r="D65" s="453"/>
      <c r="E65" s="453"/>
      <c r="F65" s="453"/>
      <c r="G65" s="453"/>
      <c r="H65" s="453"/>
      <c r="I65" s="453"/>
      <c r="J65" s="453"/>
      <c r="K65" s="453"/>
      <c r="L65" s="453"/>
      <c r="M65" s="453"/>
    </row>
    <row r="66" spans="1:13" ht="15.75">
      <c r="A66" s="1126" t="s">
        <v>305</v>
      </c>
      <c r="B66" s="1126"/>
      <c r="C66" s="1126"/>
      <c r="D66" s="1126"/>
      <c r="E66" s="1126"/>
      <c r="F66" s="1126"/>
      <c r="G66" s="1126"/>
      <c r="H66" s="1126"/>
      <c r="I66" s="1126"/>
      <c r="J66" s="1126"/>
      <c r="K66" s="1126"/>
      <c r="L66" s="1126"/>
      <c r="M66" s="1126"/>
    </row>
    <row r="67" spans="1:13" ht="30" customHeight="1">
      <c r="A67" s="1134" t="s">
        <v>871</v>
      </c>
      <c r="B67" s="1135"/>
      <c r="C67" s="1135"/>
      <c r="D67" s="1135"/>
      <c r="E67" s="1135"/>
      <c r="F67" s="1135"/>
      <c r="G67" s="1135"/>
      <c r="H67" s="1135"/>
      <c r="I67" s="1135"/>
      <c r="J67" s="1135"/>
      <c r="K67" s="1135"/>
      <c r="L67" s="1135"/>
      <c r="M67" s="1136"/>
    </row>
    <row r="68" ht="15.75">
      <c r="A68" s="452"/>
    </row>
    <row r="69" spans="1:4" ht="19.5" customHeight="1">
      <c r="A69" s="454" t="s">
        <v>308</v>
      </c>
      <c r="B69" s="454"/>
      <c r="C69" s="454"/>
      <c r="D69" s="454"/>
    </row>
    <row r="70" spans="1:13" ht="81" customHeight="1">
      <c r="A70" s="1138" t="s">
        <v>876</v>
      </c>
      <c r="B70" s="1138"/>
      <c r="C70" s="1138"/>
      <c r="D70" s="1138"/>
      <c r="E70" s="1138"/>
      <c r="F70" s="1138"/>
      <c r="G70" s="1138"/>
      <c r="H70" s="1138"/>
      <c r="I70" s="1138"/>
      <c r="J70" s="1138"/>
      <c r="K70" s="1138"/>
      <c r="L70" s="1138"/>
      <c r="M70" s="1138"/>
    </row>
    <row r="71" spans="1:4" ht="19.5" customHeight="1">
      <c r="A71" s="458" t="s">
        <v>311</v>
      </c>
      <c r="B71" s="458"/>
      <c r="C71" s="458"/>
      <c r="D71" s="458"/>
    </row>
    <row r="72" spans="1:5" ht="15.75" customHeight="1">
      <c r="A72" s="1139" t="s">
        <v>853</v>
      </c>
      <c r="B72" s="1139"/>
      <c r="C72" s="1139"/>
      <c r="D72" s="1139"/>
      <c r="E72" s="1139"/>
    </row>
    <row r="73" spans="1:13" ht="15.75">
      <c r="A73" s="1139"/>
      <c r="B73" s="1139"/>
      <c r="C73" s="1139"/>
      <c r="D73" s="1139"/>
      <c r="E73" s="1139"/>
      <c r="G73" s="1123"/>
      <c r="H73" s="1123"/>
      <c r="J73" s="1132" t="s">
        <v>639</v>
      </c>
      <c r="K73" s="1132"/>
      <c r="L73" s="1132"/>
      <c r="M73" s="1132"/>
    </row>
    <row r="74" spans="1:13" ht="15.75" customHeight="1">
      <c r="A74" s="459"/>
      <c r="B74" s="459"/>
      <c r="C74" s="459"/>
      <c r="D74" s="459"/>
      <c r="E74" s="459"/>
      <c r="J74" s="1131" t="s">
        <v>313</v>
      </c>
      <c r="K74" s="1131"/>
      <c r="L74" s="1131"/>
      <c r="M74" s="1131"/>
    </row>
    <row r="75" spans="1:13" ht="43.5" customHeight="1">
      <c r="A75" s="1139" t="s">
        <v>854</v>
      </c>
      <c r="B75" s="1139"/>
      <c r="C75" s="1139"/>
      <c r="D75" s="1139"/>
      <c r="E75" s="1139"/>
      <c r="G75" s="1123"/>
      <c r="H75" s="1123"/>
      <c r="J75" s="1132" t="s">
        <v>643</v>
      </c>
      <c r="K75" s="1132"/>
      <c r="L75" s="1132"/>
      <c r="M75" s="1132"/>
    </row>
    <row r="76" spans="1:13" ht="15.75" customHeight="1">
      <c r="A76" s="1139"/>
      <c r="B76" s="1139"/>
      <c r="C76" s="1139"/>
      <c r="D76" s="1139"/>
      <c r="E76" s="1139"/>
      <c r="J76" s="1131" t="s">
        <v>313</v>
      </c>
      <c r="K76" s="1131"/>
      <c r="L76" s="1131"/>
      <c r="M76" s="1131"/>
    </row>
  </sheetData>
  <sheetProtection/>
  <mergeCells count="61">
    <mergeCell ref="A70:M70"/>
    <mergeCell ref="J75:M75"/>
    <mergeCell ref="J76:M76"/>
    <mergeCell ref="B43:D43"/>
    <mergeCell ref="B44:D44"/>
    <mergeCell ref="A72:E73"/>
    <mergeCell ref="A75:E76"/>
    <mergeCell ref="G73:H73"/>
    <mergeCell ref="G75:H75"/>
    <mergeCell ref="A66:M66"/>
    <mergeCell ref="A67:M67"/>
    <mergeCell ref="A38:M38"/>
    <mergeCell ref="B41:D42"/>
    <mergeCell ref="K41:M41"/>
    <mergeCell ref="A41:A42"/>
    <mergeCell ref="E41:G41"/>
    <mergeCell ref="H41:J41"/>
    <mergeCell ref="C48:C49"/>
    <mergeCell ref="D48:D49"/>
    <mergeCell ref="J74:M74"/>
    <mergeCell ref="J73:M73"/>
    <mergeCell ref="K48:M48"/>
    <mergeCell ref="A54:M54"/>
    <mergeCell ref="A58:M58"/>
    <mergeCell ref="A62:M62"/>
    <mergeCell ref="E48:G48"/>
    <mergeCell ref="H48:J48"/>
    <mergeCell ref="A48:A49"/>
    <mergeCell ref="B48:B49"/>
    <mergeCell ref="B32:D32"/>
    <mergeCell ref="B33:D33"/>
    <mergeCell ref="B35:D35"/>
    <mergeCell ref="A36:M36"/>
    <mergeCell ref="B34:D34"/>
    <mergeCell ref="A30:A31"/>
    <mergeCell ref="E30:G30"/>
    <mergeCell ref="H30:J30"/>
    <mergeCell ref="K30:M30"/>
    <mergeCell ref="B30:D31"/>
    <mergeCell ref="A7:A8"/>
    <mergeCell ref="A9:A10"/>
    <mergeCell ref="B17:M17"/>
    <mergeCell ref="A13:M13"/>
    <mergeCell ref="X30:Z30"/>
    <mergeCell ref="E11:M11"/>
    <mergeCell ref="E12:M12"/>
    <mergeCell ref="B15:M15"/>
    <mergeCell ref="B16:M16"/>
    <mergeCell ref="B23:M23"/>
    <mergeCell ref="B24:M24"/>
    <mergeCell ref="B25:M25"/>
    <mergeCell ref="J1:M4"/>
    <mergeCell ref="A11:A12"/>
    <mergeCell ref="R30:T30"/>
    <mergeCell ref="U30:W30"/>
    <mergeCell ref="A5:M5"/>
    <mergeCell ref="A6:M6"/>
    <mergeCell ref="E7:M7"/>
    <mergeCell ref="E8:M8"/>
    <mergeCell ref="E9:M9"/>
    <mergeCell ref="E10:M10"/>
  </mergeCells>
  <printOptions/>
  <pageMargins left="0.16" right="0.16" top="0.35" bottom="0.3" header="0.31496062992125984" footer="0.31496062992125984"/>
  <pageSetup horizontalDpi="600" verticalDpi="600" orientation="landscape" paperSize="9" scale="84" r:id="rId1"/>
  <rowBreaks count="4" manualBreakCount="4">
    <brk id="36" max="12" man="1"/>
    <brk id="54" max="12" man="1"/>
    <brk id="59" max="12" man="1"/>
    <brk id="68" max="12" man="1"/>
  </rowBreaks>
</worksheet>
</file>

<file path=xl/worksheets/sheet28.xml><?xml version="1.0" encoding="utf-8"?>
<worksheet xmlns="http://schemas.openxmlformats.org/spreadsheetml/2006/main" xmlns:r="http://schemas.openxmlformats.org/officeDocument/2006/relationships">
  <dimension ref="A1:Z76"/>
  <sheetViews>
    <sheetView view="pageBreakPreview" zoomScale="85" zoomScaleSheetLayoutView="85" workbookViewId="0" topLeftCell="A64">
      <selection activeCell="A70" sqref="A70:M70"/>
    </sheetView>
  </sheetViews>
  <sheetFormatPr defaultColWidth="9.00390625" defaultRowHeight="12.75"/>
  <cols>
    <col min="1" max="1" width="9.00390625" style="460" customWidth="1"/>
    <col min="2" max="2" width="15.875" style="460" customWidth="1"/>
    <col min="3" max="3" width="22.875" style="460" customWidth="1"/>
    <col min="4" max="4" width="19.625" style="460" customWidth="1"/>
    <col min="5" max="13" width="13.00390625" style="460" customWidth="1"/>
    <col min="14" max="16384" width="9.125" style="460" customWidth="1"/>
  </cols>
  <sheetData>
    <row r="1" spans="10:13" ht="15.75" customHeight="1" hidden="1">
      <c r="J1" s="1140" t="s">
        <v>644</v>
      </c>
      <c r="K1" s="1140"/>
      <c r="L1" s="1140"/>
      <c r="M1" s="1140"/>
    </row>
    <row r="2" spans="10:13" ht="15.75" hidden="1">
      <c r="J2" s="1140"/>
      <c r="K2" s="1140"/>
      <c r="L2" s="1140"/>
      <c r="M2" s="1140"/>
    </row>
    <row r="3" spans="10:13" ht="15.75" hidden="1">
      <c r="J3" s="1140"/>
      <c r="K3" s="1140"/>
      <c r="L3" s="1140"/>
      <c r="M3" s="1140"/>
    </row>
    <row r="4" spans="10:13" ht="15.75" hidden="1">
      <c r="J4" s="1140"/>
      <c r="K4" s="1140"/>
      <c r="L4" s="1140"/>
      <c r="M4" s="1140"/>
    </row>
    <row r="5" spans="1:13" ht="15.75">
      <c r="A5" s="1144" t="s">
        <v>215</v>
      </c>
      <c r="B5" s="1144"/>
      <c r="C5" s="1144"/>
      <c r="D5" s="1144"/>
      <c r="E5" s="1144"/>
      <c r="F5" s="1144"/>
      <c r="G5" s="1144"/>
      <c r="H5" s="1144"/>
      <c r="I5" s="1144"/>
      <c r="J5" s="1144"/>
      <c r="K5" s="1144"/>
      <c r="L5" s="1144"/>
      <c r="M5" s="1144"/>
    </row>
    <row r="6" spans="1:13" ht="15.75">
      <c r="A6" s="1144" t="s">
        <v>645</v>
      </c>
      <c r="B6" s="1144"/>
      <c r="C6" s="1144"/>
      <c r="D6" s="1144"/>
      <c r="E6" s="1144"/>
      <c r="F6" s="1144"/>
      <c r="G6" s="1144"/>
      <c r="H6" s="1144"/>
      <c r="I6" s="1144"/>
      <c r="J6" s="1144"/>
      <c r="K6" s="1144"/>
      <c r="L6" s="1144"/>
      <c r="M6" s="1144"/>
    </row>
    <row r="7" spans="1:13" ht="15.75">
      <c r="A7" s="1141" t="s">
        <v>551</v>
      </c>
      <c r="B7" s="461" t="s">
        <v>552</v>
      </c>
      <c r="C7" s="462"/>
      <c r="E7" s="1145" t="s">
        <v>553</v>
      </c>
      <c r="F7" s="1145"/>
      <c r="G7" s="1145"/>
      <c r="H7" s="1145"/>
      <c r="I7" s="1145"/>
      <c r="J7" s="1145"/>
      <c r="K7" s="1145"/>
      <c r="L7" s="1145"/>
      <c r="M7" s="1145"/>
    </row>
    <row r="8" spans="1:13" ht="15" customHeight="1">
      <c r="A8" s="1141"/>
      <c r="B8" s="463" t="s">
        <v>646</v>
      </c>
      <c r="C8" s="462"/>
      <c r="E8" s="1146" t="s">
        <v>555</v>
      </c>
      <c r="F8" s="1146"/>
      <c r="G8" s="1146"/>
      <c r="H8" s="1146"/>
      <c r="I8" s="1146"/>
      <c r="J8" s="1146"/>
      <c r="K8" s="1146"/>
      <c r="L8" s="1146"/>
      <c r="M8" s="1146"/>
    </row>
    <row r="9" spans="1:13" ht="15.75">
      <c r="A9" s="1141" t="s">
        <v>556</v>
      </c>
      <c r="B9" s="461" t="s">
        <v>557</v>
      </c>
      <c r="C9" s="462"/>
      <c r="E9" s="1145" t="s">
        <v>410</v>
      </c>
      <c r="F9" s="1145"/>
      <c r="G9" s="1145"/>
      <c r="H9" s="1145"/>
      <c r="I9" s="1145"/>
      <c r="J9" s="1145"/>
      <c r="K9" s="1145"/>
      <c r="L9" s="1145"/>
      <c r="M9" s="1145"/>
    </row>
    <row r="10" spans="1:13" ht="15" customHeight="1">
      <c r="A10" s="1141"/>
      <c r="B10" s="463" t="s">
        <v>646</v>
      </c>
      <c r="C10" s="462"/>
      <c r="E10" s="1147" t="s">
        <v>558</v>
      </c>
      <c r="F10" s="1147"/>
      <c r="G10" s="1147"/>
      <c r="H10" s="1147"/>
      <c r="I10" s="1147"/>
      <c r="J10" s="1147"/>
      <c r="K10" s="1147"/>
      <c r="L10" s="1147"/>
      <c r="M10" s="1147"/>
    </row>
    <row r="11" spans="1:13" ht="31.5" customHeight="1">
      <c r="A11" s="1141" t="s">
        <v>559</v>
      </c>
      <c r="B11" s="461" t="s">
        <v>877</v>
      </c>
      <c r="C11" s="465">
        <v>1030</v>
      </c>
      <c r="E11" s="1148" t="s">
        <v>878</v>
      </c>
      <c r="F11" s="1148"/>
      <c r="G11" s="1148"/>
      <c r="H11" s="1148"/>
      <c r="I11" s="1148"/>
      <c r="J11" s="1148"/>
      <c r="K11" s="1148"/>
      <c r="L11" s="1148"/>
      <c r="M11" s="1148"/>
    </row>
    <row r="12" spans="1:13" ht="15" customHeight="1">
      <c r="A12" s="1141"/>
      <c r="B12" s="466" t="s">
        <v>650</v>
      </c>
      <c r="C12" s="466" t="s">
        <v>563</v>
      </c>
      <c r="E12" s="1146" t="s">
        <v>564</v>
      </c>
      <c r="F12" s="1146"/>
      <c r="G12" s="1146"/>
      <c r="H12" s="1146"/>
      <c r="I12" s="1146"/>
      <c r="J12" s="1146"/>
      <c r="K12" s="1146"/>
      <c r="L12" s="1146"/>
      <c r="M12" s="1146"/>
    </row>
    <row r="13" spans="1:13" ht="19.5" customHeight="1">
      <c r="A13" s="1149" t="s">
        <v>651</v>
      </c>
      <c r="B13" s="1149"/>
      <c r="C13" s="1149"/>
      <c r="D13" s="1149"/>
      <c r="E13" s="1149"/>
      <c r="F13" s="1149"/>
      <c r="G13" s="1149"/>
      <c r="H13" s="1149"/>
      <c r="I13" s="1149"/>
      <c r="J13" s="1149"/>
      <c r="K13" s="1149"/>
      <c r="L13" s="1149"/>
      <c r="M13" s="1149"/>
    </row>
    <row r="14" ht="15.75">
      <c r="A14" s="467"/>
    </row>
    <row r="15" spans="1:13" ht="31.5">
      <c r="A15" s="468" t="s">
        <v>576</v>
      </c>
      <c r="B15" s="1143" t="s">
        <v>652</v>
      </c>
      <c r="C15" s="1143"/>
      <c r="D15" s="1143"/>
      <c r="E15" s="1143"/>
      <c r="F15" s="1143"/>
      <c r="G15" s="1143"/>
      <c r="H15" s="1143"/>
      <c r="I15" s="1143"/>
      <c r="J15" s="1143"/>
      <c r="K15" s="1143"/>
      <c r="L15" s="1143"/>
      <c r="M15" s="1143"/>
    </row>
    <row r="16" spans="1:13" ht="15.75">
      <c r="A16" s="468">
        <v>1</v>
      </c>
      <c r="B16" s="1143" t="s">
        <v>653</v>
      </c>
      <c r="C16" s="1143"/>
      <c r="D16" s="1143"/>
      <c r="E16" s="1143"/>
      <c r="F16" s="1143"/>
      <c r="G16" s="1143"/>
      <c r="H16" s="1143"/>
      <c r="I16" s="1143"/>
      <c r="J16" s="1143"/>
      <c r="K16" s="1143"/>
      <c r="L16" s="1143"/>
      <c r="M16" s="1143"/>
    </row>
    <row r="17" spans="1:13" ht="15.75">
      <c r="A17" s="468"/>
      <c r="B17" s="1143"/>
      <c r="C17" s="1143"/>
      <c r="D17" s="1143"/>
      <c r="E17" s="1143"/>
      <c r="F17" s="1143"/>
      <c r="G17" s="1143"/>
      <c r="H17" s="1143"/>
      <c r="I17" s="1143"/>
      <c r="J17" s="1143"/>
      <c r="K17" s="1143"/>
      <c r="L17" s="1143"/>
      <c r="M17" s="1143"/>
    </row>
    <row r="18" ht="15.75">
      <c r="A18" s="467"/>
    </row>
    <row r="19" ht="15.75">
      <c r="A19" s="469" t="s">
        <v>477</v>
      </c>
    </row>
    <row r="20" ht="15.75">
      <c r="A20" s="462"/>
    </row>
    <row r="21" ht="15.75">
      <c r="A21" s="469" t="s">
        <v>656</v>
      </c>
    </row>
    <row r="22" ht="15.75">
      <c r="A22" s="467"/>
    </row>
    <row r="23" spans="1:13" ht="32.25" customHeight="1">
      <c r="A23" s="468" t="s">
        <v>576</v>
      </c>
      <c r="B23" s="1143" t="s">
        <v>657</v>
      </c>
      <c r="C23" s="1143"/>
      <c r="D23" s="1143"/>
      <c r="E23" s="1143"/>
      <c r="F23" s="1143"/>
      <c r="G23" s="1143"/>
      <c r="H23" s="1143"/>
      <c r="I23" s="1143"/>
      <c r="J23" s="1143"/>
      <c r="K23" s="1143"/>
      <c r="L23" s="1143"/>
      <c r="M23" s="1143"/>
    </row>
    <row r="24" spans="1:13" ht="15.75">
      <c r="A24" s="468">
        <v>1</v>
      </c>
      <c r="B24" s="1143" t="s">
        <v>879</v>
      </c>
      <c r="C24" s="1143"/>
      <c r="D24" s="1143"/>
      <c r="E24" s="1143"/>
      <c r="F24" s="1143"/>
      <c r="G24" s="1143"/>
      <c r="H24" s="1143"/>
      <c r="I24" s="1143"/>
      <c r="J24" s="1143"/>
      <c r="K24" s="1143"/>
      <c r="L24" s="1143"/>
      <c r="M24" s="1143"/>
    </row>
    <row r="25" spans="1:13" ht="15.75">
      <c r="A25" s="468"/>
      <c r="B25" s="1143"/>
      <c r="C25" s="1143"/>
      <c r="D25" s="1143"/>
      <c r="E25" s="1143"/>
      <c r="F25" s="1143"/>
      <c r="G25" s="1143"/>
      <c r="H25" s="1143"/>
      <c r="I25" s="1143"/>
      <c r="J25" s="1143"/>
      <c r="K25" s="1143"/>
      <c r="L25" s="1143"/>
      <c r="M25" s="1143"/>
    </row>
    <row r="26" ht="15.75">
      <c r="A26" s="467"/>
    </row>
    <row r="27" ht="15.75">
      <c r="A27" s="469" t="s">
        <v>658</v>
      </c>
    </row>
    <row r="28" ht="15.75">
      <c r="A28" s="462" t="s">
        <v>659</v>
      </c>
    </row>
    <row r="29" ht="15.75">
      <c r="A29" s="467"/>
    </row>
    <row r="30" spans="1:26" ht="30" customHeight="1">
      <c r="A30" s="1143" t="s">
        <v>576</v>
      </c>
      <c r="B30" s="1143" t="s">
        <v>660</v>
      </c>
      <c r="C30" s="1143"/>
      <c r="D30" s="1143"/>
      <c r="E30" s="1143" t="s">
        <v>568</v>
      </c>
      <c r="F30" s="1143"/>
      <c r="G30" s="1143"/>
      <c r="H30" s="1143" t="s">
        <v>661</v>
      </c>
      <c r="I30" s="1143"/>
      <c r="J30" s="1143"/>
      <c r="K30" s="1143" t="s">
        <v>570</v>
      </c>
      <c r="L30" s="1143"/>
      <c r="M30" s="1143"/>
      <c r="R30" s="1142"/>
      <c r="S30" s="1142"/>
      <c r="T30" s="1142"/>
      <c r="U30" s="1142"/>
      <c r="V30" s="1142"/>
      <c r="W30" s="1142"/>
      <c r="X30" s="1142"/>
      <c r="Y30" s="1142"/>
      <c r="Z30" s="1142"/>
    </row>
    <row r="31" spans="1:26" ht="33" customHeight="1">
      <c r="A31" s="1143"/>
      <c r="B31" s="1143"/>
      <c r="C31" s="1143"/>
      <c r="D31" s="1143"/>
      <c r="E31" s="468" t="s">
        <v>571</v>
      </c>
      <c r="F31" s="468" t="s">
        <v>572</v>
      </c>
      <c r="G31" s="468" t="s">
        <v>573</v>
      </c>
      <c r="H31" s="468" t="s">
        <v>571</v>
      </c>
      <c r="I31" s="468" t="s">
        <v>572</v>
      </c>
      <c r="J31" s="468" t="s">
        <v>573</v>
      </c>
      <c r="K31" s="468" t="s">
        <v>571</v>
      </c>
      <c r="L31" s="468" t="s">
        <v>572</v>
      </c>
      <c r="M31" s="468" t="s">
        <v>573</v>
      </c>
      <c r="R31" s="470"/>
      <c r="S31" s="470"/>
      <c r="T31" s="470"/>
      <c r="U31" s="470"/>
      <c r="V31" s="470"/>
      <c r="W31" s="470"/>
      <c r="X31" s="470"/>
      <c r="Y31" s="470"/>
      <c r="Z31" s="470"/>
    </row>
    <row r="32" spans="1:26" ht="15.75">
      <c r="A32" s="468">
        <v>1</v>
      </c>
      <c r="B32" s="1143">
        <v>2</v>
      </c>
      <c r="C32" s="1143"/>
      <c r="D32" s="1143"/>
      <c r="E32" s="468">
        <v>3</v>
      </c>
      <c r="F32" s="468">
        <v>4</v>
      </c>
      <c r="G32" s="468">
        <v>5</v>
      </c>
      <c r="H32" s="468">
        <v>6</v>
      </c>
      <c r="I32" s="468">
        <v>7</v>
      </c>
      <c r="J32" s="468">
        <v>8</v>
      </c>
      <c r="K32" s="468">
        <v>9</v>
      </c>
      <c r="L32" s="468">
        <v>10</v>
      </c>
      <c r="M32" s="468">
        <v>11</v>
      </c>
      <c r="R32" s="470"/>
      <c r="S32" s="470"/>
      <c r="T32" s="470"/>
      <c r="U32" s="470"/>
      <c r="V32" s="470"/>
      <c r="W32" s="470"/>
      <c r="X32" s="470"/>
      <c r="Y32" s="470"/>
      <c r="Z32" s="470"/>
    </row>
    <row r="33" spans="1:26" ht="15.75">
      <c r="A33" s="468">
        <v>1</v>
      </c>
      <c r="B33" s="1143" t="s">
        <v>341</v>
      </c>
      <c r="C33" s="1143"/>
      <c r="D33" s="1143"/>
      <c r="E33" s="468">
        <v>97254</v>
      </c>
      <c r="F33" s="468"/>
      <c r="G33" s="468">
        <f>E33</f>
        <v>97254</v>
      </c>
      <c r="H33" s="471">
        <v>59946.77</v>
      </c>
      <c r="I33" s="468"/>
      <c r="J33" s="471">
        <f>H33</f>
        <v>59946.77</v>
      </c>
      <c r="K33" s="471">
        <f>J33-G33</f>
        <v>-37307.23</v>
      </c>
      <c r="L33" s="468"/>
      <c r="M33" s="471">
        <f>K33</f>
        <v>-37307.23</v>
      </c>
      <c r="R33" s="470"/>
      <c r="S33" s="470"/>
      <c r="T33" s="470"/>
      <c r="U33" s="470"/>
      <c r="V33" s="470"/>
      <c r="W33" s="470"/>
      <c r="X33" s="470"/>
      <c r="Y33" s="470"/>
      <c r="Z33" s="470"/>
    </row>
    <row r="34" spans="1:26" ht="15.75">
      <c r="A34" s="468">
        <v>2</v>
      </c>
      <c r="B34" s="1143" t="s">
        <v>583</v>
      </c>
      <c r="C34" s="1143"/>
      <c r="D34" s="1143"/>
      <c r="E34" s="468">
        <v>1541</v>
      </c>
      <c r="F34" s="468"/>
      <c r="G34" s="468">
        <f>E34</f>
        <v>1541</v>
      </c>
      <c r="H34" s="471">
        <v>423.72</v>
      </c>
      <c r="I34" s="468"/>
      <c r="J34" s="471">
        <f>H34</f>
        <v>423.72</v>
      </c>
      <c r="K34" s="471">
        <f>J34-G34</f>
        <v>-1117.28</v>
      </c>
      <c r="L34" s="468"/>
      <c r="M34" s="471">
        <f>K34</f>
        <v>-1117.28</v>
      </c>
      <c r="R34" s="470"/>
      <c r="S34" s="470"/>
      <c r="T34" s="470"/>
      <c r="U34" s="470"/>
      <c r="V34" s="470"/>
      <c r="W34" s="470"/>
      <c r="X34" s="470"/>
      <c r="Y34" s="470"/>
      <c r="Z34" s="470"/>
    </row>
    <row r="35" spans="1:26" ht="15.75">
      <c r="A35" s="468"/>
      <c r="B35" s="1143" t="s">
        <v>592</v>
      </c>
      <c r="C35" s="1143"/>
      <c r="D35" s="1143"/>
      <c r="E35" s="468">
        <f>E33+E34</f>
        <v>98795</v>
      </c>
      <c r="F35" s="468"/>
      <c r="G35" s="468">
        <f>G33+G34</f>
        <v>98795</v>
      </c>
      <c r="H35" s="471">
        <f>H33+H34</f>
        <v>60370.49</v>
      </c>
      <c r="I35" s="468"/>
      <c r="J35" s="471">
        <f>J33+J34</f>
        <v>60370.49</v>
      </c>
      <c r="K35" s="471">
        <f>K33+K34</f>
        <v>-38424.51</v>
      </c>
      <c r="L35" s="468"/>
      <c r="M35" s="471">
        <f>M33</f>
        <v>-37307.23</v>
      </c>
      <c r="R35" s="470"/>
      <c r="S35" s="470"/>
      <c r="T35" s="470"/>
      <c r="U35" s="470"/>
      <c r="V35" s="470"/>
      <c r="W35" s="470"/>
      <c r="X35" s="470"/>
      <c r="Y35" s="470"/>
      <c r="Z35" s="470"/>
    </row>
    <row r="36" spans="1:13" ht="78" customHeight="1">
      <c r="A36" s="1107" t="s">
        <v>478</v>
      </c>
      <c r="B36" s="1108"/>
      <c r="C36" s="1108"/>
      <c r="D36" s="1108"/>
      <c r="E36" s="1108"/>
      <c r="F36" s="1108"/>
      <c r="G36" s="1108"/>
      <c r="H36" s="1108"/>
      <c r="I36" s="1108"/>
      <c r="J36" s="1108"/>
      <c r="K36" s="1108"/>
      <c r="L36" s="1108"/>
      <c r="M36" s="1108"/>
    </row>
    <row r="37" ht="15.75">
      <c r="A37" s="467"/>
    </row>
    <row r="38" spans="1:13" ht="33" customHeight="1">
      <c r="A38" s="1150" t="s">
        <v>668</v>
      </c>
      <c r="B38" s="1150"/>
      <c r="C38" s="1150"/>
      <c r="D38" s="1150"/>
      <c r="E38" s="1150"/>
      <c r="F38" s="1150"/>
      <c r="G38" s="1150"/>
      <c r="H38" s="1150"/>
      <c r="I38" s="1150"/>
      <c r="J38" s="1150"/>
      <c r="K38" s="1150"/>
      <c r="L38" s="1150"/>
      <c r="M38" s="1150"/>
    </row>
    <row r="39" ht="15.75">
      <c r="A39" s="462" t="s">
        <v>659</v>
      </c>
    </row>
    <row r="40" ht="15.75">
      <c r="A40" s="467"/>
    </row>
    <row r="41" spans="1:13" ht="31.5" customHeight="1">
      <c r="A41" s="1143" t="s">
        <v>669</v>
      </c>
      <c r="B41" s="1143" t="s">
        <v>670</v>
      </c>
      <c r="C41" s="1143"/>
      <c r="D41" s="1143"/>
      <c r="E41" s="1143" t="s">
        <v>568</v>
      </c>
      <c r="F41" s="1143"/>
      <c r="G41" s="1143"/>
      <c r="H41" s="1143" t="s">
        <v>661</v>
      </c>
      <c r="I41" s="1143"/>
      <c r="J41" s="1143"/>
      <c r="K41" s="1143" t="s">
        <v>570</v>
      </c>
      <c r="L41" s="1143"/>
      <c r="M41" s="1143"/>
    </row>
    <row r="42" spans="1:13" ht="33.75" customHeight="1">
      <c r="A42" s="1143"/>
      <c r="B42" s="1143"/>
      <c r="C42" s="1143"/>
      <c r="D42" s="1143"/>
      <c r="E42" s="468" t="s">
        <v>571</v>
      </c>
      <c r="F42" s="468" t="s">
        <v>572</v>
      </c>
      <c r="G42" s="468" t="s">
        <v>573</v>
      </c>
      <c r="H42" s="468" t="s">
        <v>571</v>
      </c>
      <c r="I42" s="468" t="s">
        <v>572</v>
      </c>
      <c r="J42" s="468" t="s">
        <v>573</v>
      </c>
      <c r="K42" s="468" t="s">
        <v>571</v>
      </c>
      <c r="L42" s="468" t="s">
        <v>572</v>
      </c>
      <c r="M42" s="468" t="s">
        <v>573</v>
      </c>
    </row>
    <row r="43" spans="1:13" ht="15.75">
      <c r="A43" s="468">
        <v>1</v>
      </c>
      <c r="B43" s="1143">
        <v>2</v>
      </c>
      <c r="C43" s="1143"/>
      <c r="D43" s="1143"/>
      <c r="E43" s="468">
        <v>3</v>
      </c>
      <c r="F43" s="468">
        <v>4</v>
      </c>
      <c r="G43" s="468">
        <v>5</v>
      </c>
      <c r="H43" s="468">
        <v>6</v>
      </c>
      <c r="I43" s="468">
        <v>7</v>
      </c>
      <c r="J43" s="468">
        <v>8</v>
      </c>
      <c r="K43" s="468">
        <v>9</v>
      </c>
      <c r="L43" s="468">
        <v>10</v>
      </c>
      <c r="M43" s="468">
        <v>11</v>
      </c>
    </row>
    <row r="44" spans="1:13" ht="15.75">
      <c r="A44" s="468"/>
      <c r="B44" s="1143"/>
      <c r="C44" s="1143"/>
      <c r="D44" s="1143"/>
      <c r="E44" s="468"/>
      <c r="F44" s="468"/>
      <c r="G44" s="468"/>
      <c r="H44" s="468"/>
      <c r="I44" s="468"/>
      <c r="J44" s="468"/>
      <c r="K44" s="468"/>
      <c r="L44" s="468"/>
      <c r="M44" s="468"/>
    </row>
    <row r="45" ht="15.75">
      <c r="A45" s="467"/>
    </row>
    <row r="46" ht="15.75">
      <c r="A46" s="469" t="s">
        <v>672</v>
      </c>
    </row>
    <row r="47" ht="15.75">
      <c r="A47" s="467"/>
    </row>
    <row r="48" spans="1:13" ht="29.25" customHeight="1">
      <c r="A48" s="1143" t="s">
        <v>669</v>
      </c>
      <c r="B48" s="1143" t="s">
        <v>602</v>
      </c>
      <c r="C48" s="1143" t="s">
        <v>603</v>
      </c>
      <c r="D48" s="1143" t="s">
        <v>604</v>
      </c>
      <c r="E48" s="1143" t="s">
        <v>568</v>
      </c>
      <c r="F48" s="1143"/>
      <c r="G48" s="1143"/>
      <c r="H48" s="1143" t="s">
        <v>673</v>
      </c>
      <c r="I48" s="1143"/>
      <c r="J48" s="1143"/>
      <c r="K48" s="1143" t="s">
        <v>570</v>
      </c>
      <c r="L48" s="1143"/>
      <c r="M48" s="1143"/>
    </row>
    <row r="49" spans="1:13" ht="30.75" customHeight="1">
      <c r="A49" s="1143"/>
      <c r="B49" s="1143"/>
      <c r="C49" s="1143"/>
      <c r="D49" s="1143"/>
      <c r="E49" s="468" t="s">
        <v>571</v>
      </c>
      <c r="F49" s="468" t="s">
        <v>572</v>
      </c>
      <c r="G49" s="468" t="s">
        <v>573</v>
      </c>
      <c r="H49" s="468" t="s">
        <v>571</v>
      </c>
      <c r="I49" s="468" t="s">
        <v>572</v>
      </c>
      <c r="J49" s="468" t="s">
        <v>573</v>
      </c>
      <c r="K49" s="468" t="s">
        <v>571</v>
      </c>
      <c r="L49" s="468" t="s">
        <v>572</v>
      </c>
      <c r="M49" s="468" t="s">
        <v>573</v>
      </c>
    </row>
    <row r="50" spans="1:13" ht="15.75">
      <c r="A50" s="468">
        <v>1</v>
      </c>
      <c r="B50" s="468">
        <v>2</v>
      </c>
      <c r="C50" s="468">
        <v>3</v>
      </c>
      <c r="D50" s="468">
        <v>4</v>
      </c>
      <c r="E50" s="468">
        <v>5</v>
      </c>
      <c r="F50" s="468">
        <v>6</v>
      </c>
      <c r="G50" s="468">
        <v>7</v>
      </c>
      <c r="H50" s="468">
        <v>8</v>
      </c>
      <c r="I50" s="468">
        <v>9</v>
      </c>
      <c r="J50" s="468">
        <v>10</v>
      </c>
      <c r="K50" s="468">
        <v>11</v>
      </c>
      <c r="L50" s="468">
        <v>12</v>
      </c>
      <c r="M50" s="468">
        <v>13</v>
      </c>
    </row>
    <row r="51" spans="1:13" ht="15.75">
      <c r="A51" s="468">
        <v>1</v>
      </c>
      <c r="B51" s="468" t="s">
        <v>607</v>
      </c>
      <c r="C51" s="468"/>
      <c r="D51" s="468"/>
      <c r="E51" s="468"/>
      <c r="F51" s="468"/>
      <c r="G51" s="468"/>
      <c r="H51" s="468"/>
      <c r="I51" s="468"/>
      <c r="J51" s="468"/>
      <c r="K51" s="468"/>
      <c r="L51" s="468"/>
      <c r="M51" s="468"/>
    </row>
    <row r="52" spans="1:13" ht="15.75">
      <c r="A52" s="468"/>
      <c r="B52" s="468"/>
      <c r="C52" s="468"/>
      <c r="D52" s="468"/>
      <c r="E52" s="468"/>
      <c r="F52" s="468"/>
      <c r="G52" s="468"/>
      <c r="H52" s="468"/>
      <c r="I52" s="468"/>
      <c r="J52" s="468"/>
      <c r="K52" s="468"/>
      <c r="L52" s="468"/>
      <c r="M52" s="468"/>
    </row>
    <row r="53" spans="1:13" ht="15.75">
      <c r="A53" s="468"/>
      <c r="B53" s="468"/>
      <c r="C53" s="468"/>
      <c r="D53" s="468"/>
      <c r="E53" s="468"/>
      <c r="F53" s="468"/>
      <c r="G53" s="468"/>
      <c r="H53" s="468"/>
      <c r="I53" s="468"/>
      <c r="J53" s="468"/>
      <c r="K53" s="468"/>
      <c r="L53" s="468"/>
      <c r="M53" s="468"/>
    </row>
    <row r="54" spans="1:13" ht="15.75">
      <c r="A54" s="1143" t="s">
        <v>305</v>
      </c>
      <c r="B54" s="1143"/>
      <c r="C54" s="1143"/>
      <c r="D54" s="1143"/>
      <c r="E54" s="1143"/>
      <c r="F54" s="1143"/>
      <c r="G54" s="1143"/>
      <c r="H54" s="1143"/>
      <c r="I54" s="1143"/>
      <c r="J54" s="1143"/>
      <c r="K54" s="1143"/>
      <c r="L54" s="1143"/>
      <c r="M54" s="1143"/>
    </row>
    <row r="55" spans="1:13" ht="15.75">
      <c r="A55" s="468">
        <v>2</v>
      </c>
      <c r="B55" s="468" t="s">
        <v>612</v>
      </c>
      <c r="C55" s="468"/>
      <c r="D55" s="468"/>
      <c r="E55" s="468"/>
      <c r="F55" s="468"/>
      <c r="G55" s="468"/>
      <c r="H55" s="468"/>
      <c r="I55" s="468"/>
      <c r="J55" s="468"/>
      <c r="K55" s="468"/>
      <c r="L55" s="468"/>
      <c r="M55" s="468"/>
    </row>
    <row r="56" spans="1:13" ht="278.25" customHeight="1">
      <c r="A56" s="468"/>
      <c r="B56" s="468" t="s">
        <v>880</v>
      </c>
      <c r="C56" s="468" t="s">
        <v>864</v>
      </c>
      <c r="D56" s="468" t="s">
        <v>881</v>
      </c>
      <c r="E56" s="468">
        <v>42</v>
      </c>
      <c r="F56" s="468"/>
      <c r="G56" s="468">
        <f>E56</f>
        <v>42</v>
      </c>
      <c r="H56" s="468">
        <v>33</v>
      </c>
      <c r="I56" s="468"/>
      <c r="J56" s="468">
        <f>H56</f>
        <v>33</v>
      </c>
      <c r="K56" s="468">
        <f>H56-E56</f>
        <v>-9</v>
      </c>
      <c r="L56" s="468"/>
      <c r="M56" s="468">
        <f>K56</f>
        <v>-9</v>
      </c>
    </row>
    <row r="57" spans="1:13" ht="157.5">
      <c r="A57" s="468"/>
      <c r="B57" s="468" t="s">
        <v>882</v>
      </c>
      <c r="C57" s="468" t="s">
        <v>864</v>
      </c>
      <c r="D57" s="468" t="s">
        <v>881</v>
      </c>
      <c r="E57" s="468">
        <v>34</v>
      </c>
      <c r="F57" s="468"/>
      <c r="G57" s="468">
        <f>E57</f>
        <v>34</v>
      </c>
      <c r="H57" s="468">
        <v>29</v>
      </c>
      <c r="I57" s="468"/>
      <c r="J57" s="468">
        <f>H57</f>
        <v>29</v>
      </c>
      <c r="K57" s="468">
        <f>H57-E57</f>
        <v>-5</v>
      </c>
      <c r="L57" s="468"/>
      <c r="M57" s="468">
        <f>K57</f>
        <v>-5</v>
      </c>
    </row>
    <row r="58" spans="1:13" ht="64.5" customHeight="1">
      <c r="A58" s="1111" t="s">
        <v>479</v>
      </c>
      <c r="B58" s="1112"/>
      <c r="C58" s="1112"/>
      <c r="D58" s="1112"/>
      <c r="E58" s="1112"/>
      <c r="F58" s="1112"/>
      <c r="G58" s="1112"/>
      <c r="H58" s="1112"/>
      <c r="I58" s="1112"/>
      <c r="J58" s="1112"/>
      <c r="K58" s="1112"/>
      <c r="L58" s="1112"/>
      <c r="M58" s="1113"/>
    </row>
    <row r="59" spans="1:13" ht="15.75">
      <c r="A59" s="468">
        <v>3</v>
      </c>
      <c r="B59" s="468" t="s">
        <v>617</v>
      </c>
      <c r="C59" s="468"/>
      <c r="D59" s="468"/>
      <c r="E59" s="468"/>
      <c r="F59" s="468"/>
      <c r="G59" s="468"/>
      <c r="H59" s="468"/>
      <c r="I59" s="468"/>
      <c r="J59" s="468"/>
      <c r="K59" s="468"/>
      <c r="L59" s="468"/>
      <c r="M59" s="468"/>
    </row>
    <row r="60" spans="1:13" ht="110.25">
      <c r="A60" s="468"/>
      <c r="B60" s="468" t="s">
        <v>883</v>
      </c>
      <c r="C60" s="468" t="s">
        <v>884</v>
      </c>
      <c r="D60" s="468" t="s">
        <v>885</v>
      </c>
      <c r="E60" s="468">
        <v>2148</v>
      </c>
      <c r="F60" s="468"/>
      <c r="G60" s="468">
        <f>E60</f>
        <v>2148</v>
      </c>
      <c r="H60" s="468">
        <v>1677</v>
      </c>
      <c r="I60" s="468"/>
      <c r="J60" s="468">
        <f>H60</f>
        <v>1677</v>
      </c>
      <c r="K60" s="468">
        <f>H60-E60</f>
        <v>-471</v>
      </c>
      <c r="L60" s="468"/>
      <c r="M60" s="468">
        <f>K60</f>
        <v>-471</v>
      </c>
    </row>
    <row r="61" spans="1:13" ht="110.25">
      <c r="A61" s="468"/>
      <c r="B61" s="468" t="s">
        <v>474</v>
      </c>
      <c r="C61" s="468" t="s">
        <v>884</v>
      </c>
      <c r="D61" s="468" t="s">
        <v>475</v>
      </c>
      <c r="E61" s="468">
        <v>207</v>
      </c>
      <c r="F61" s="468"/>
      <c r="G61" s="468">
        <f>E61</f>
        <v>207</v>
      </c>
      <c r="H61" s="468">
        <v>159</v>
      </c>
      <c r="I61" s="468"/>
      <c r="J61" s="468">
        <f>H61</f>
        <v>159</v>
      </c>
      <c r="K61" s="468">
        <f>H61-E61</f>
        <v>-48</v>
      </c>
      <c r="L61" s="468"/>
      <c r="M61" s="468">
        <f>K61</f>
        <v>-48</v>
      </c>
    </row>
    <row r="62" spans="1:13" ht="69.75" customHeight="1">
      <c r="A62" s="1111" t="s">
        <v>480</v>
      </c>
      <c r="B62" s="1112"/>
      <c r="C62" s="1112"/>
      <c r="D62" s="1112"/>
      <c r="E62" s="1112"/>
      <c r="F62" s="1112"/>
      <c r="G62" s="1112"/>
      <c r="H62" s="1112"/>
      <c r="I62" s="1112"/>
      <c r="J62" s="1112"/>
      <c r="K62" s="1112"/>
      <c r="L62" s="1112"/>
      <c r="M62" s="1113"/>
    </row>
    <row r="63" spans="1:13" ht="15.75">
      <c r="A63" s="468">
        <v>4</v>
      </c>
      <c r="B63" s="468" t="s">
        <v>633</v>
      </c>
      <c r="C63" s="468"/>
      <c r="D63" s="468"/>
      <c r="E63" s="468"/>
      <c r="F63" s="468"/>
      <c r="G63" s="468"/>
      <c r="H63" s="468"/>
      <c r="I63" s="468"/>
      <c r="J63" s="468"/>
      <c r="K63" s="468"/>
      <c r="L63" s="468"/>
      <c r="M63" s="468"/>
    </row>
    <row r="64" spans="1:13" ht="216" customHeight="1">
      <c r="A64" s="468"/>
      <c r="B64" s="468" t="s">
        <v>850</v>
      </c>
      <c r="C64" s="468" t="s">
        <v>635</v>
      </c>
      <c r="D64" s="468" t="s">
        <v>476</v>
      </c>
      <c r="E64" s="468">
        <v>164</v>
      </c>
      <c r="F64" s="468"/>
      <c r="G64" s="468">
        <f>E64</f>
        <v>164</v>
      </c>
      <c r="H64" s="468">
        <v>100</v>
      </c>
      <c r="I64" s="468"/>
      <c r="J64" s="468">
        <f>H64</f>
        <v>100</v>
      </c>
      <c r="K64" s="468">
        <f>H64-E64</f>
        <v>-64</v>
      </c>
      <c r="L64" s="468"/>
      <c r="M64" s="468">
        <f>K64</f>
        <v>-64</v>
      </c>
    </row>
    <row r="65" spans="1:13" ht="15.75">
      <c r="A65" s="468"/>
      <c r="B65" s="468"/>
      <c r="C65" s="468"/>
      <c r="D65" s="468"/>
      <c r="E65" s="468"/>
      <c r="F65" s="468"/>
      <c r="G65" s="468"/>
      <c r="H65" s="468"/>
      <c r="I65" s="468"/>
      <c r="J65" s="468"/>
      <c r="K65" s="468"/>
      <c r="L65" s="468"/>
      <c r="M65" s="468"/>
    </row>
    <row r="66" spans="1:13" ht="66.75" customHeight="1">
      <c r="A66" s="1111" t="s">
        <v>481</v>
      </c>
      <c r="B66" s="1112"/>
      <c r="C66" s="1112"/>
      <c r="D66" s="1112"/>
      <c r="E66" s="1112"/>
      <c r="F66" s="1112"/>
      <c r="G66" s="1112"/>
      <c r="H66" s="1112"/>
      <c r="I66" s="1112"/>
      <c r="J66" s="1112"/>
      <c r="K66" s="1112"/>
      <c r="L66" s="1112"/>
      <c r="M66" s="1113"/>
    </row>
    <row r="67" spans="1:13" ht="47.25" customHeight="1">
      <c r="A67" s="1111" t="s">
        <v>482</v>
      </c>
      <c r="B67" s="1112"/>
      <c r="C67" s="1112"/>
      <c r="D67" s="1112"/>
      <c r="E67" s="1112"/>
      <c r="F67" s="1112"/>
      <c r="G67" s="1112"/>
      <c r="H67" s="1112"/>
      <c r="I67" s="1112"/>
      <c r="J67" s="1112"/>
      <c r="K67" s="1112"/>
      <c r="L67" s="1112"/>
      <c r="M67" s="1113"/>
    </row>
    <row r="68" ht="15.75">
      <c r="A68" s="467"/>
    </row>
    <row r="69" spans="1:4" ht="19.5" customHeight="1">
      <c r="A69" s="469" t="s">
        <v>308</v>
      </c>
      <c r="B69" s="469"/>
      <c r="C69" s="469"/>
      <c r="D69" s="469"/>
    </row>
    <row r="70" spans="1:13" ht="96.75" customHeight="1">
      <c r="A70" s="1138" t="s">
        <v>483</v>
      </c>
      <c r="B70" s="1138"/>
      <c r="C70" s="1138"/>
      <c r="D70" s="1138"/>
      <c r="E70" s="1138"/>
      <c r="F70" s="1138"/>
      <c r="G70" s="1138"/>
      <c r="H70" s="1138"/>
      <c r="I70" s="1138"/>
      <c r="J70" s="1138"/>
      <c r="K70" s="1138"/>
      <c r="L70" s="1138"/>
      <c r="M70" s="1138"/>
    </row>
    <row r="71" spans="1:4" ht="19.5" customHeight="1">
      <c r="A71" s="472" t="s">
        <v>311</v>
      </c>
      <c r="B71" s="472"/>
      <c r="C71" s="472"/>
      <c r="D71" s="472"/>
    </row>
    <row r="72" spans="1:5" ht="15.75" customHeight="1">
      <c r="A72" s="1153" t="s">
        <v>853</v>
      </c>
      <c r="B72" s="1153"/>
      <c r="C72" s="1153"/>
      <c r="D72" s="1153"/>
      <c r="E72" s="1153"/>
    </row>
    <row r="73" spans="1:13" ht="15.75">
      <c r="A73" s="1153"/>
      <c r="B73" s="1153"/>
      <c r="C73" s="1153"/>
      <c r="D73" s="1153"/>
      <c r="E73" s="1153"/>
      <c r="G73" s="1145"/>
      <c r="H73" s="1145"/>
      <c r="J73" s="1152" t="s">
        <v>639</v>
      </c>
      <c r="K73" s="1152"/>
      <c r="L73" s="1152"/>
      <c r="M73" s="1152"/>
    </row>
    <row r="74" spans="1:13" ht="15.75" customHeight="1">
      <c r="A74" s="473"/>
      <c r="B74" s="473"/>
      <c r="C74" s="473"/>
      <c r="D74" s="473"/>
      <c r="E74" s="473"/>
      <c r="J74" s="1151" t="s">
        <v>313</v>
      </c>
      <c r="K74" s="1151"/>
      <c r="L74" s="1151"/>
      <c r="M74" s="1151"/>
    </row>
    <row r="75" spans="1:13" ht="43.5" customHeight="1">
      <c r="A75" s="1153" t="s">
        <v>854</v>
      </c>
      <c r="B75" s="1153"/>
      <c r="C75" s="1153"/>
      <c r="D75" s="1153"/>
      <c r="E75" s="1153"/>
      <c r="G75" s="1145"/>
      <c r="H75" s="1145"/>
      <c r="J75" s="1152" t="s">
        <v>643</v>
      </c>
      <c r="K75" s="1152"/>
      <c r="L75" s="1152"/>
      <c r="M75" s="1152"/>
    </row>
    <row r="76" spans="1:13" ht="15.75" customHeight="1">
      <c r="A76" s="1153"/>
      <c r="B76" s="1153"/>
      <c r="C76" s="1153"/>
      <c r="D76" s="1153"/>
      <c r="E76" s="1153"/>
      <c r="J76" s="1151" t="s">
        <v>313</v>
      </c>
      <c r="K76" s="1151"/>
      <c r="L76" s="1151"/>
      <c r="M76" s="1151"/>
    </row>
  </sheetData>
  <sheetProtection/>
  <mergeCells count="61">
    <mergeCell ref="J75:M75"/>
    <mergeCell ref="J76:M76"/>
    <mergeCell ref="B43:D43"/>
    <mergeCell ref="B44:D44"/>
    <mergeCell ref="A72:E73"/>
    <mergeCell ref="A75:E76"/>
    <mergeCell ref="G73:H73"/>
    <mergeCell ref="G75:H75"/>
    <mergeCell ref="A66:M66"/>
    <mergeCell ref="A67:M67"/>
    <mergeCell ref="A38:M38"/>
    <mergeCell ref="B41:D42"/>
    <mergeCell ref="K41:M41"/>
    <mergeCell ref="J74:M74"/>
    <mergeCell ref="J73:M73"/>
    <mergeCell ref="K48:M48"/>
    <mergeCell ref="A54:M54"/>
    <mergeCell ref="A58:M58"/>
    <mergeCell ref="A62:M62"/>
    <mergeCell ref="B48:B49"/>
    <mergeCell ref="B33:D33"/>
    <mergeCell ref="B35:D35"/>
    <mergeCell ref="A36:M36"/>
    <mergeCell ref="B34:D34"/>
    <mergeCell ref="C48:C49"/>
    <mergeCell ref="D48:D49"/>
    <mergeCell ref="A7:A8"/>
    <mergeCell ref="A9:A10"/>
    <mergeCell ref="B17:M17"/>
    <mergeCell ref="A13:M13"/>
    <mergeCell ref="A30:A31"/>
    <mergeCell ref="E30:G30"/>
    <mergeCell ref="H30:J30"/>
    <mergeCell ref="B32:D32"/>
    <mergeCell ref="X30:Z30"/>
    <mergeCell ref="E11:M11"/>
    <mergeCell ref="E12:M12"/>
    <mergeCell ref="B15:M15"/>
    <mergeCell ref="B16:M16"/>
    <mergeCell ref="B23:M23"/>
    <mergeCell ref="B24:M24"/>
    <mergeCell ref="B25:M25"/>
    <mergeCell ref="K30:M30"/>
    <mergeCell ref="B30:D31"/>
    <mergeCell ref="U30:W30"/>
    <mergeCell ref="A5:M5"/>
    <mergeCell ref="A6:M6"/>
    <mergeCell ref="E7:M7"/>
    <mergeCell ref="E8:M8"/>
    <mergeCell ref="E9:M9"/>
    <mergeCell ref="E10:M10"/>
    <mergeCell ref="A70:M70"/>
    <mergeCell ref="J1:M4"/>
    <mergeCell ref="A11:A12"/>
    <mergeCell ref="R30:T30"/>
    <mergeCell ref="E48:G48"/>
    <mergeCell ref="H48:J48"/>
    <mergeCell ref="A41:A42"/>
    <mergeCell ref="E41:G41"/>
    <mergeCell ref="H41:J41"/>
    <mergeCell ref="A48:A49"/>
  </mergeCells>
  <printOptions/>
  <pageMargins left="0.16" right="0.16" top="0.35" bottom="0.3" header="0.31496062992125984" footer="0.31496062992125984"/>
  <pageSetup horizontalDpi="600" verticalDpi="600" orientation="landscape" paperSize="9" scale="77" r:id="rId1"/>
</worksheet>
</file>

<file path=xl/worksheets/sheet29.xml><?xml version="1.0" encoding="utf-8"?>
<worksheet xmlns="http://schemas.openxmlformats.org/spreadsheetml/2006/main" xmlns:r="http://schemas.openxmlformats.org/officeDocument/2006/relationships">
  <dimension ref="A1:Z76"/>
  <sheetViews>
    <sheetView view="pageBreakPreview" zoomScaleSheetLayoutView="100" zoomScalePageLayoutView="0" workbookViewId="0" topLeftCell="A69">
      <selection activeCell="G34" sqref="G34"/>
    </sheetView>
  </sheetViews>
  <sheetFormatPr defaultColWidth="9.00390625" defaultRowHeight="12.75"/>
  <cols>
    <col min="1" max="1" width="4.375" style="474" customWidth="1"/>
    <col min="2" max="2" width="13.875" style="474" customWidth="1"/>
    <col min="3" max="4" width="9.125" style="474" customWidth="1"/>
    <col min="5" max="12" width="13.00390625" style="474" customWidth="1"/>
    <col min="13" max="13" width="11.375" style="474" customWidth="1"/>
    <col min="14" max="16384" width="9.125" style="474" customWidth="1"/>
  </cols>
  <sheetData>
    <row r="1" spans="10:13" ht="15.75" customHeight="1" hidden="1">
      <c r="J1" s="1168" t="s">
        <v>644</v>
      </c>
      <c r="K1" s="1168"/>
      <c r="L1" s="1168"/>
      <c r="M1" s="1168"/>
    </row>
    <row r="2" spans="10:13" ht="15.75" hidden="1">
      <c r="J2" s="1168"/>
      <c r="K2" s="1168"/>
      <c r="L2" s="1168"/>
      <c r="M2" s="1168"/>
    </row>
    <row r="3" spans="10:13" ht="15.75" hidden="1">
      <c r="J3" s="1168"/>
      <c r="K3" s="1168"/>
      <c r="L3" s="1168"/>
      <c r="M3" s="1168"/>
    </row>
    <row r="4" spans="10:13" ht="15.75" hidden="1">
      <c r="J4" s="1168"/>
      <c r="K4" s="1168"/>
      <c r="L4" s="1168"/>
      <c r="M4" s="1168"/>
    </row>
    <row r="5" spans="1:13" ht="15.75">
      <c r="A5" s="1169" t="s">
        <v>215</v>
      </c>
      <c r="B5" s="1169"/>
      <c r="C5" s="1169"/>
      <c r="D5" s="1169"/>
      <c r="E5" s="1169"/>
      <c r="F5" s="1169"/>
      <c r="G5" s="1169"/>
      <c r="H5" s="1169"/>
      <c r="I5" s="1169"/>
      <c r="J5" s="1169"/>
      <c r="K5" s="1169"/>
      <c r="L5" s="1169"/>
      <c r="M5" s="1169"/>
    </row>
    <row r="6" spans="1:13" ht="15.75">
      <c r="A6" s="1169" t="s">
        <v>645</v>
      </c>
      <c r="B6" s="1169"/>
      <c r="C6" s="1169"/>
      <c r="D6" s="1169"/>
      <c r="E6" s="1169"/>
      <c r="F6" s="1169"/>
      <c r="G6" s="1169"/>
      <c r="H6" s="1169"/>
      <c r="I6" s="1169"/>
      <c r="J6" s="1169"/>
      <c r="K6" s="1169"/>
      <c r="L6" s="1169"/>
      <c r="M6" s="1169"/>
    </row>
    <row r="7" spans="1:13" ht="15.75">
      <c r="A7" s="1163" t="s">
        <v>551</v>
      </c>
      <c r="B7" s="475" t="s">
        <v>552</v>
      </c>
      <c r="C7" s="476"/>
      <c r="E7" s="1156" t="s">
        <v>553</v>
      </c>
      <c r="F7" s="1156"/>
      <c r="G7" s="1156"/>
      <c r="H7" s="1156"/>
      <c r="I7" s="1156"/>
      <c r="J7" s="1156"/>
      <c r="K7" s="1156"/>
      <c r="L7" s="1156"/>
      <c r="M7" s="1156"/>
    </row>
    <row r="8" spans="1:13" ht="15" customHeight="1">
      <c r="A8" s="1163"/>
      <c r="B8" s="477" t="s">
        <v>646</v>
      </c>
      <c r="C8" s="476"/>
      <c r="E8" s="1167" t="s">
        <v>555</v>
      </c>
      <c r="F8" s="1167"/>
      <c r="G8" s="1167"/>
      <c r="H8" s="1167"/>
      <c r="I8" s="1167"/>
      <c r="J8" s="1167"/>
      <c r="K8" s="1167"/>
      <c r="L8" s="1167"/>
      <c r="M8" s="1167"/>
    </row>
    <row r="9" spans="1:13" ht="15.75">
      <c r="A9" s="1163" t="s">
        <v>556</v>
      </c>
      <c r="B9" s="475" t="s">
        <v>557</v>
      </c>
      <c r="C9" s="476"/>
      <c r="E9" s="1156" t="s">
        <v>410</v>
      </c>
      <c r="F9" s="1156"/>
      <c r="G9" s="1156"/>
      <c r="H9" s="1156"/>
      <c r="I9" s="1156"/>
      <c r="J9" s="1156"/>
      <c r="K9" s="1156"/>
      <c r="L9" s="1156"/>
      <c r="M9" s="1156"/>
    </row>
    <row r="10" spans="1:13" ht="15" customHeight="1">
      <c r="A10" s="1163"/>
      <c r="B10" s="477" t="s">
        <v>646</v>
      </c>
      <c r="C10" s="476"/>
      <c r="E10" s="1170" t="s">
        <v>558</v>
      </c>
      <c r="F10" s="1170"/>
      <c r="G10" s="1170"/>
      <c r="H10" s="1170"/>
      <c r="I10" s="1170"/>
      <c r="J10" s="1170"/>
      <c r="K10" s="1170"/>
      <c r="L10" s="1170"/>
      <c r="M10" s="1170"/>
    </row>
    <row r="11" spans="1:13" ht="29.25" customHeight="1">
      <c r="A11" s="1163" t="s">
        <v>559</v>
      </c>
      <c r="B11" s="475" t="s">
        <v>484</v>
      </c>
      <c r="C11" s="478">
        <v>1060</v>
      </c>
      <c r="E11" s="1166" t="s">
        <v>485</v>
      </c>
      <c r="F11" s="1166"/>
      <c r="G11" s="1166"/>
      <c r="H11" s="1166"/>
      <c r="I11" s="1166"/>
      <c r="J11" s="1166"/>
      <c r="K11" s="1166"/>
      <c r="L11" s="1166"/>
      <c r="M11" s="1166"/>
    </row>
    <row r="12" spans="1:13" ht="25.5" customHeight="1">
      <c r="A12" s="1163"/>
      <c r="B12" s="479" t="s">
        <v>650</v>
      </c>
      <c r="C12" s="480" t="s">
        <v>563</v>
      </c>
      <c r="E12" s="1167" t="s">
        <v>564</v>
      </c>
      <c r="F12" s="1167"/>
      <c r="G12" s="1167"/>
      <c r="H12" s="1167"/>
      <c r="I12" s="1167"/>
      <c r="J12" s="1167"/>
      <c r="K12" s="1167"/>
      <c r="L12" s="1167"/>
      <c r="M12" s="1167"/>
    </row>
    <row r="13" spans="1:13" ht="19.5" customHeight="1">
      <c r="A13" s="1164" t="s">
        <v>651</v>
      </c>
      <c r="B13" s="1164"/>
      <c r="C13" s="1164"/>
      <c r="D13" s="1164"/>
      <c r="E13" s="1164"/>
      <c r="F13" s="1164"/>
      <c r="G13" s="1164"/>
      <c r="H13" s="1164"/>
      <c r="I13" s="1164"/>
      <c r="J13" s="1164"/>
      <c r="K13" s="1164"/>
      <c r="L13" s="1164"/>
      <c r="M13" s="1164"/>
    </row>
    <row r="14" ht="15.75">
      <c r="A14" s="481"/>
    </row>
    <row r="15" spans="1:13" ht="31.5">
      <c r="A15" s="482" t="s">
        <v>576</v>
      </c>
      <c r="B15" s="1155" t="s">
        <v>652</v>
      </c>
      <c r="C15" s="1155"/>
      <c r="D15" s="1155"/>
      <c r="E15" s="1155"/>
      <c r="F15" s="1155"/>
      <c r="G15" s="1155"/>
      <c r="H15" s="1155"/>
      <c r="I15" s="1155"/>
      <c r="J15" s="1155"/>
      <c r="K15" s="1155"/>
      <c r="L15" s="1155"/>
      <c r="M15" s="1155"/>
    </row>
    <row r="16" spans="1:13" ht="15.75">
      <c r="A16" s="482">
        <v>1</v>
      </c>
      <c r="B16" s="1155" t="s">
        <v>653</v>
      </c>
      <c r="C16" s="1155"/>
      <c r="D16" s="1155"/>
      <c r="E16" s="1155"/>
      <c r="F16" s="1155"/>
      <c r="G16" s="1155"/>
      <c r="H16" s="1155"/>
      <c r="I16" s="1155"/>
      <c r="J16" s="1155"/>
      <c r="K16" s="1155"/>
      <c r="L16" s="1155"/>
      <c r="M16" s="1155"/>
    </row>
    <row r="17" spans="1:13" ht="15.75">
      <c r="A17" s="482"/>
      <c r="B17" s="1155"/>
      <c r="C17" s="1155"/>
      <c r="D17" s="1155"/>
      <c r="E17" s="1155"/>
      <c r="F17" s="1155"/>
      <c r="G17" s="1155"/>
      <c r="H17" s="1155"/>
      <c r="I17" s="1155"/>
      <c r="J17" s="1155"/>
      <c r="K17" s="1155"/>
      <c r="L17" s="1155"/>
      <c r="M17" s="1155"/>
    </row>
    <row r="18" ht="15.75">
      <c r="A18" s="481"/>
    </row>
    <row r="19" spans="1:13" ht="43.5" customHeight="1">
      <c r="A19" s="1160" t="s">
        <v>497</v>
      </c>
      <c r="B19" s="1160"/>
      <c r="C19" s="1160"/>
      <c r="D19" s="1160"/>
      <c r="E19" s="1160"/>
      <c r="F19" s="1160"/>
      <c r="G19" s="1160"/>
      <c r="H19" s="1160"/>
      <c r="I19" s="1160"/>
      <c r="J19" s="1160"/>
      <c r="K19" s="1160"/>
      <c r="L19" s="1160"/>
      <c r="M19" s="1160"/>
    </row>
    <row r="20" ht="15.75">
      <c r="A20" s="476"/>
    </row>
    <row r="21" ht="15.75">
      <c r="A21" s="483" t="s">
        <v>656</v>
      </c>
    </row>
    <row r="22" ht="15.75">
      <c r="A22" s="481"/>
    </row>
    <row r="23" spans="1:13" ht="32.25" customHeight="1">
      <c r="A23" s="482" t="s">
        <v>576</v>
      </c>
      <c r="B23" s="1155" t="s">
        <v>657</v>
      </c>
      <c r="C23" s="1155"/>
      <c r="D23" s="1155"/>
      <c r="E23" s="1155"/>
      <c r="F23" s="1155"/>
      <c r="G23" s="1155"/>
      <c r="H23" s="1155"/>
      <c r="I23" s="1155"/>
      <c r="J23" s="1155"/>
      <c r="K23" s="1155"/>
      <c r="L23" s="1155"/>
      <c r="M23" s="1155"/>
    </row>
    <row r="24" spans="1:13" ht="15.75">
      <c r="A24" s="482">
        <v>1</v>
      </c>
      <c r="B24" s="1155" t="s">
        <v>486</v>
      </c>
      <c r="C24" s="1155"/>
      <c r="D24" s="1155"/>
      <c r="E24" s="1155"/>
      <c r="F24" s="1155"/>
      <c r="G24" s="1155"/>
      <c r="H24" s="1155"/>
      <c r="I24" s="1155"/>
      <c r="J24" s="1155"/>
      <c r="K24" s="1155"/>
      <c r="L24" s="1155"/>
      <c r="M24" s="1155"/>
    </row>
    <row r="25" spans="1:13" ht="15.75">
      <c r="A25" s="482"/>
      <c r="B25" s="1155"/>
      <c r="C25" s="1155"/>
      <c r="D25" s="1155"/>
      <c r="E25" s="1155"/>
      <c r="F25" s="1155"/>
      <c r="G25" s="1155"/>
      <c r="H25" s="1155"/>
      <c r="I25" s="1155"/>
      <c r="J25" s="1155"/>
      <c r="K25" s="1155"/>
      <c r="L25" s="1155"/>
      <c r="M25" s="1155"/>
    </row>
    <row r="26" ht="15.75">
      <c r="A26" s="481"/>
    </row>
    <row r="27" ht="15.75">
      <c r="A27" s="483" t="s">
        <v>658</v>
      </c>
    </row>
    <row r="28" ht="47.25">
      <c r="A28" s="476" t="s">
        <v>659</v>
      </c>
    </row>
    <row r="29" ht="15.75">
      <c r="A29" s="481"/>
    </row>
    <row r="30" spans="1:26" ht="30" customHeight="1">
      <c r="A30" s="1155" t="s">
        <v>576</v>
      </c>
      <c r="B30" s="1155" t="s">
        <v>660</v>
      </c>
      <c r="C30" s="1155"/>
      <c r="D30" s="1155"/>
      <c r="E30" s="1155" t="s">
        <v>568</v>
      </c>
      <c r="F30" s="1155"/>
      <c r="G30" s="1155"/>
      <c r="H30" s="1155" t="s">
        <v>661</v>
      </c>
      <c r="I30" s="1155"/>
      <c r="J30" s="1155"/>
      <c r="K30" s="1155" t="s">
        <v>570</v>
      </c>
      <c r="L30" s="1155"/>
      <c r="M30" s="1155"/>
      <c r="R30" s="1165"/>
      <c r="S30" s="1165"/>
      <c r="T30" s="1165"/>
      <c r="U30" s="1165"/>
      <c r="V30" s="1165"/>
      <c r="W30" s="1165"/>
      <c r="X30" s="1165"/>
      <c r="Y30" s="1165"/>
      <c r="Z30" s="1165"/>
    </row>
    <row r="31" spans="1:26" ht="33" customHeight="1">
      <c r="A31" s="1155"/>
      <c r="B31" s="1155"/>
      <c r="C31" s="1155"/>
      <c r="D31" s="1155"/>
      <c r="E31" s="482" t="s">
        <v>571</v>
      </c>
      <c r="F31" s="482" t="s">
        <v>572</v>
      </c>
      <c r="G31" s="482" t="s">
        <v>573</v>
      </c>
      <c r="H31" s="482" t="s">
        <v>571</v>
      </c>
      <c r="I31" s="482" t="s">
        <v>572</v>
      </c>
      <c r="J31" s="482" t="s">
        <v>573</v>
      </c>
      <c r="K31" s="482" t="s">
        <v>571</v>
      </c>
      <c r="L31" s="482" t="s">
        <v>572</v>
      </c>
      <c r="M31" s="482" t="s">
        <v>573</v>
      </c>
      <c r="R31" s="484"/>
      <c r="S31" s="484"/>
      <c r="T31" s="484"/>
      <c r="U31" s="484"/>
      <c r="V31" s="484"/>
      <c r="W31" s="484"/>
      <c r="X31" s="484"/>
      <c r="Y31" s="484"/>
      <c r="Z31" s="484"/>
    </row>
    <row r="32" spans="1:26" ht="15.75">
      <c r="A32" s="482">
        <v>1</v>
      </c>
      <c r="B32" s="1155">
        <v>2</v>
      </c>
      <c r="C32" s="1155"/>
      <c r="D32" s="1155"/>
      <c r="E32" s="482">
        <v>3</v>
      </c>
      <c r="F32" s="482">
        <v>4</v>
      </c>
      <c r="G32" s="482">
        <v>5</v>
      </c>
      <c r="H32" s="482">
        <v>6</v>
      </c>
      <c r="I32" s="482">
        <v>7</v>
      </c>
      <c r="J32" s="482">
        <v>8</v>
      </c>
      <c r="K32" s="482">
        <v>9</v>
      </c>
      <c r="L32" s="482">
        <v>10</v>
      </c>
      <c r="M32" s="482">
        <v>11</v>
      </c>
      <c r="R32" s="484"/>
      <c r="S32" s="484"/>
      <c r="T32" s="484"/>
      <c r="U32" s="484"/>
      <c r="V32" s="484"/>
      <c r="W32" s="484"/>
      <c r="X32" s="484"/>
      <c r="Y32" s="484"/>
      <c r="Z32" s="484"/>
    </row>
    <row r="33" spans="1:26" ht="15.75" customHeight="1">
      <c r="A33" s="482">
        <v>1</v>
      </c>
      <c r="B33" s="1155" t="s">
        <v>341</v>
      </c>
      <c r="C33" s="1155"/>
      <c r="D33" s="1155"/>
      <c r="E33" s="482">
        <v>1287894</v>
      </c>
      <c r="F33" s="482"/>
      <c r="G33" s="482">
        <f>E33</f>
        <v>1287894</v>
      </c>
      <c r="H33" s="485">
        <v>725581.21</v>
      </c>
      <c r="I33" s="482"/>
      <c r="J33" s="485">
        <f>H33</f>
        <v>725581.21</v>
      </c>
      <c r="K33" s="485">
        <f>J33-G33</f>
        <v>-562312.79</v>
      </c>
      <c r="L33" s="482"/>
      <c r="M33" s="485">
        <f>K33</f>
        <v>-562312.79</v>
      </c>
      <c r="R33" s="484"/>
      <c r="S33" s="484"/>
      <c r="T33" s="484"/>
      <c r="U33" s="484"/>
      <c r="V33" s="484"/>
      <c r="W33" s="484"/>
      <c r="X33" s="484"/>
      <c r="Y33" s="484"/>
      <c r="Z33" s="484"/>
    </row>
    <row r="34" spans="1:26" ht="34.5" customHeight="1">
      <c r="A34" s="482">
        <v>2</v>
      </c>
      <c r="B34" s="1155" t="s">
        <v>583</v>
      </c>
      <c r="C34" s="1155"/>
      <c r="D34" s="1155"/>
      <c r="E34" s="482">
        <v>20411</v>
      </c>
      <c r="F34" s="482"/>
      <c r="G34" s="482">
        <f>E34</f>
        <v>20411</v>
      </c>
      <c r="H34" s="485">
        <v>9704.93</v>
      </c>
      <c r="I34" s="482"/>
      <c r="J34" s="485">
        <f>H34</f>
        <v>9704.93</v>
      </c>
      <c r="K34" s="485">
        <f>J34-G34</f>
        <v>-10706.07</v>
      </c>
      <c r="L34" s="482"/>
      <c r="M34" s="485">
        <f>K34</f>
        <v>-10706.07</v>
      </c>
      <c r="R34" s="484"/>
      <c r="S34" s="484"/>
      <c r="T34" s="484"/>
      <c r="U34" s="484"/>
      <c r="V34" s="484"/>
      <c r="W34" s="484"/>
      <c r="X34" s="484"/>
      <c r="Y34" s="484"/>
      <c r="Z34" s="484"/>
    </row>
    <row r="35" spans="1:26" ht="15.75">
      <c r="A35" s="482"/>
      <c r="B35" s="1155" t="s">
        <v>592</v>
      </c>
      <c r="C35" s="1155"/>
      <c r="D35" s="1155"/>
      <c r="E35" s="482">
        <f>E33+E34</f>
        <v>1308305</v>
      </c>
      <c r="F35" s="482"/>
      <c r="G35" s="482">
        <f>G33+G34</f>
        <v>1308305</v>
      </c>
      <c r="H35" s="485">
        <f>H33+H34</f>
        <v>735286.14</v>
      </c>
      <c r="I35" s="482"/>
      <c r="J35" s="485">
        <f>J33+J34</f>
        <v>735286.14</v>
      </c>
      <c r="K35" s="485">
        <f>K33+K34</f>
        <v>-573018.86</v>
      </c>
      <c r="L35" s="482"/>
      <c r="M35" s="485">
        <f>M33</f>
        <v>-562312.79</v>
      </c>
      <c r="R35" s="484"/>
      <c r="S35" s="484"/>
      <c r="T35" s="484"/>
      <c r="U35" s="484"/>
      <c r="V35" s="484"/>
      <c r="W35" s="484"/>
      <c r="X35" s="484"/>
      <c r="Y35" s="484"/>
      <c r="Z35" s="484"/>
    </row>
    <row r="36" spans="1:13" ht="70.5" customHeight="1">
      <c r="A36" s="1161" t="s">
        <v>487</v>
      </c>
      <c r="B36" s="1162"/>
      <c r="C36" s="1162"/>
      <c r="D36" s="1162"/>
      <c r="E36" s="1162"/>
      <c r="F36" s="1162"/>
      <c r="G36" s="1162"/>
      <c r="H36" s="1162"/>
      <c r="I36" s="1162"/>
      <c r="J36" s="1162"/>
      <c r="K36" s="1162"/>
      <c r="L36" s="1162"/>
      <c r="M36" s="1162"/>
    </row>
    <row r="37" ht="15.75">
      <c r="A37" s="481"/>
    </row>
    <row r="38" spans="1:13" ht="33" customHeight="1">
      <c r="A38" s="1160" t="s">
        <v>668</v>
      </c>
      <c r="B38" s="1160"/>
      <c r="C38" s="1160"/>
      <c r="D38" s="1160"/>
      <c r="E38" s="1160"/>
      <c r="F38" s="1160"/>
      <c r="G38" s="1160"/>
      <c r="H38" s="1160"/>
      <c r="I38" s="1160"/>
      <c r="J38" s="1160"/>
      <c r="K38" s="1160"/>
      <c r="L38" s="1160"/>
      <c r="M38" s="1160"/>
    </row>
    <row r="39" ht="47.25">
      <c r="A39" s="476" t="s">
        <v>659</v>
      </c>
    </row>
    <row r="40" ht="15.75">
      <c r="A40" s="481"/>
    </row>
    <row r="41" spans="1:13" ht="31.5" customHeight="1">
      <c r="A41" s="1155" t="s">
        <v>669</v>
      </c>
      <c r="B41" s="1155" t="s">
        <v>670</v>
      </c>
      <c r="C41" s="1155"/>
      <c r="D41" s="1155"/>
      <c r="E41" s="1155" t="s">
        <v>568</v>
      </c>
      <c r="F41" s="1155"/>
      <c r="G41" s="1155"/>
      <c r="H41" s="1155" t="s">
        <v>661</v>
      </c>
      <c r="I41" s="1155"/>
      <c r="J41" s="1155"/>
      <c r="K41" s="1155" t="s">
        <v>570</v>
      </c>
      <c r="L41" s="1155"/>
      <c r="M41" s="1155"/>
    </row>
    <row r="42" spans="1:13" ht="33.75" customHeight="1">
      <c r="A42" s="1155"/>
      <c r="B42" s="1155"/>
      <c r="C42" s="1155"/>
      <c r="D42" s="1155"/>
      <c r="E42" s="482" t="s">
        <v>571</v>
      </c>
      <c r="F42" s="482" t="s">
        <v>572</v>
      </c>
      <c r="G42" s="482" t="s">
        <v>573</v>
      </c>
      <c r="H42" s="482" t="s">
        <v>571</v>
      </c>
      <c r="I42" s="482" t="s">
        <v>572</v>
      </c>
      <c r="J42" s="482" t="s">
        <v>573</v>
      </c>
      <c r="K42" s="482" t="s">
        <v>571</v>
      </c>
      <c r="L42" s="482" t="s">
        <v>572</v>
      </c>
      <c r="M42" s="482" t="s">
        <v>573</v>
      </c>
    </row>
    <row r="43" spans="1:13" ht="15.75">
      <c r="A43" s="482">
        <v>1</v>
      </c>
      <c r="B43" s="1155">
        <v>2</v>
      </c>
      <c r="C43" s="1155"/>
      <c r="D43" s="1155"/>
      <c r="E43" s="482">
        <v>3</v>
      </c>
      <c r="F43" s="482">
        <v>4</v>
      </c>
      <c r="G43" s="482">
        <v>5</v>
      </c>
      <c r="H43" s="482">
        <v>6</v>
      </c>
      <c r="I43" s="482">
        <v>7</v>
      </c>
      <c r="J43" s="482">
        <v>8</v>
      </c>
      <c r="K43" s="482">
        <v>9</v>
      </c>
      <c r="L43" s="482">
        <v>10</v>
      </c>
      <c r="M43" s="482">
        <v>11</v>
      </c>
    </row>
    <row r="44" spans="1:13" ht="15.75">
      <c r="A44" s="482"/>
      <c r="B44" s="1155"/>
      <c r="C44" s="1155"/>
      <c r="D44" s="1155"/>
      <c r="E44" s="482"/>
      <c r="F44" s="482"/>
      <c r="G44" s="482"/>
      <c r="H44" s="482"/>
      <c r="I44" s="482"/>
      <c r="J44" s="482"/>
      <c r="K44" s="482"/>
      <c r="L44" s="482"/>
      <c r="M44" s="482"/>
    </row>
    <row r="45" ht="15.75">
      <c r="A45" s="481"/>
    </row>
    <row r="46" ht="15.75">
      <c r="A46" s="483" t="s">
        <v>672</v>
      </c>
    </row>
    <row r="47" ht="15.75">
      <c r="A47" s="481"/>
    </row>
    <row r="48" spans="1:13" ht="29.25" customHeight="1">
      <c r="A48" s="1155" t="s">
        <v>669</v>
      </c>
      <c r="B48" s="1155" t="s">
        <v>602</v>
      </c>
      <c r="C48" s="1155" t="s">
        <v>603</v>
      </c>
      <c r="D48" s="1155" t="s">
        <v>604</v>
      </c>
      <c r="E48" s="1155" t="s">
        <v>568</v>
      </c>
      <c r="F48" s="1155"/>
      <c r="G48" s="1155"/>
      <c r="H48" s="1155" t="s">
        <v>673</v>
      </c>
      <c r="I48" s="1155"/>
      <c r="J48" s="1155"/>
      <c r="K48" s="1155" t="s">
        <v>570</v>
      </c>
      <c r="L48" s="1155"/>
      <c r="M48" s="1155"/>
    </row>
    <row r="49" spans="1:13" ht="30.75" customHeight="1">
      <c r="A49" s="1155"/>
      <c r="B49" s="1155"/>
      <c r="C49" s="1155"/>
      <c r="D49" s="1155"/>
      <c r="E49" s="482" t="s">
        <v>571</v>
      </c>
      <c r="F49" s="482" t="s">
        <v>572</v>
      </c>
      <c r="G49" s="482" t="s">
        <v>573</v>
      </c>
      <c r="H49" s="482" t="s">
        <v>571</v>
      </c>
      <c r="I49" s="482" t="s">
        <v>572</v>
      </c>
      <c r="J49" s="482" t="s">
        <v>573</v>
      </c>
      <c r="K49" s="482" t="s">
        <v>571</v>
      </c>
      <c r="L49" s="482" t="s">
        <v>572</v>
      </c>
      <c r="M49" s="482" t="s">
        <v>573</v>
      </c>
    </row>
    <row r="50" spans="1:13" ht="15.75">
      <c r="A50" s="482">
        <v>1</v>
      </c>
      <c r="B50" s="482">
        <v>2</v>
      </c>
      <c r="C50" s="482">
        <v>3</v>
      </c>
      <c r="D50" s="482">
        <v>4</v>
      </c>
      <c r="E50" s="482">
        <v>5</v>
      </c>
      <c r="F50" s="482">
        <v>6</v>
      </c>
      <c r="G50" s="482">
        <v>7</v>
      </c>
      <c r="H50" s="482">
        <v>8</v>
      </c>
      <c r="I50" s="482">
        <v>9</v>
      </c>
      <c r="J50" s="482">
        <v>10</v>
      </c>
      <c r="K50" s="482">
        <v>11</v>
      </c>
      <c r="L50" s="482">
        <v>12</v>
      </c>
      <c r="M50" s="482">
        <v>13</v>
      </c>
    </row>
    <row r="51" spans="1:13" ht="15.75">
      <c r="A51" s="482">
        <v>1</v>
      </c>
      <c r="B51" s="482" t="s">
        <v>607</v>
      </c>
      <c r="C51" s="482"/>
      <c r="D51" s="482"/>
      <c r="E51" s="482"/>
      <c r="F51" s="482"/>
      <c r="G51" s="482"/>
      <c r="H51" s="482"/>
      <c r="I51" s="482"/>
      <c r="J51" s="482"/>
      <c r="K51" s="482"/>
      <c r="L51" s="482"/>
      <c r="M51" s="482"/>
    </row>
    <row r="52" spans="1:13" ht="15.75">
      <c r="A52" s="482"/>
      <c r="B52" s="482"/>
      <c r="C52" s="482"/>
      <c r="D52" s="482"/>
      <c r="E52" s="482"/>
      <c r="F52" s="482"/>
      <c r="G52" s="482"/>
      <c r="H52" s="482"/>
      <c r="I52" s="482"/>
      <c r="J52" s="482"/>
      <c r="K52" s="482"/>
      <c r="L52" s="482"/>
      <c r="M52" s="482"/>
    </row>
    <row r="53" spans="1:13" ht="15.75">
      <c r="A53" s="482"/>
      <c r="B53" s="482"/>
      <c r="C53" s="482"/>
      <c r="D53" s="482"/>
      <c r="E53" s="482"/>
      <c r="F53" s="482"/>
      <c r="G53" s="482"/>
      <c r="H53" s="482"/>
      <c r="I53" s="482"/>
      <c r="J53" s="482"/>
      <c r="K53" s="482"/>
      <c r="L53" s="482"/>
      <c r="M53" s="482"/>
    </row>
    <row r="54" spans="1:13" ht="15.75">
      <c r="A54" s="1155" t="s">
        <v>305</v>
      </c>
      <c r="B54" s="1155"/>
      <c r="C54" s="1155"/>
      <c r="D54" s="1155"/>
      <c r="E54" s="1155"/>
      <c r="F54" s="1155"/>
      <c r="G54" s="1155"/>
      <c r="H54" s="1155"/>
      <c r="I54" s="1155"/>
      <c r="J54" s="1155"/>
      <c r="K54" s="1155"/>
      <c r="L54" s="1155"/>
      <c r="M54" s="1155"/>
    </row>
    <row r="55" spans="1:13" ht="15.75">
      <c r="A55" s="482">
        <v>2</v>
      </c>
      <c r="B55" s="482" t="s">
        <v>612</v>
      </c>
      <c r="C55" s="482"/>
      <c r="D55" s="482"/>
      <c r="E55" s="482"/>
      <c r="F55" s="482"/>
      <c r="G55" s="482"/>
      <c r="H55" s="482"/>
      <c r="I55" s="482"/>
      <c r="J55" s="482"/>
      <c r="K55" s="482"/>
      <c r="L55" s="482"/>
      <c r="M55" s="482"/>
    </row>
    <row r="56" spans="1:13" ht="391.5" customHeight="1">
      <c r="A56" s="482"/>
      <c r="B56" s="482" t="s">
        <v>488</v>
      </c>
      <c r="C56" s="482" t="s">
        <v>489</v>
      </c>
      <c r="D56" s="482" t="s">
        <v>490</v>
      </c>
      <c r="E56" s="482">
        <v>330</v>
      </c>
      <c r="F56" s="482"/>
      <c r="G56" s="482">
        <f>E56</f>
        <v>330</v>
      </c>
      <c r="H56" s="482">
        <v>186</v>
      </c>
      <c r="I56" s="482"/>
      <c r="J56" s="482">
        <f>H56</f>
        <v>186</v>
      </c>
      <c r="K56" s="482">
        <f>H56-E56</f>
        <v>-144</v>
      </c>
      <c r="L56" s="482"/>
      <c r="M56" s="482">
        <f>K56</f>
        <v>-144</v>
      </c>
    </row>
    <row r="57" spans="1:13" ht="15.75">
      <c r="A57" s="482"/>
      <c r="B57" s="482"/>
      <c r="C57" s="482"/>
      <c r="D57" s="482"/>
      <c r="E57" s="482"/>
      <c r="F57" s="482"/>
      <c r="G57" s="482"/>
      <c r="H57" s="482"/>
      <c r="I57" s="482"/>
      <c r="J57" s="482"/>
      <c r="K57" s="482"/>
      <c r="L57" s="482"/>
      <c r="M57" s="482"/>
    </row>
    <row r="58" spans="1:13" ht="58.5" customHeight="1">
      <c r="A58" s="1157" t="s">
        <v>491</v>
      </c>
      <c r="B58" s="1158"/>
      <c r="C58" s="1158"/>
      <c r="D58" s="1158"/>
      <c r="E58" s="1158"/>
      <c r="F58" s="1158"/>
      <c r="G58" s="1158"/>
      <c r="H58" s="1158"/>
      <c r="I58" s="1158"/>
      <c r="J58" s="1158"/>
      <c r="K58" s="1158"/>
      <c r="L58" s="1158"/>
      <c r="M58" s="1159"/>
    </row>
    <row r="59" spans="1:13" ht="15.75">
      <c r="A59" s="482">
        <v>3</v>
      </c>
      <c r="B59" s="482" t="s">
        <v>617</v>
      </c>
      <c r="C59" s="482"/>
      <c r="D59" s="482"/>
      <c r="E59" s="482"/>
      <c r="F59" s="482"/>
      <c r="G59" s="482"/>
      <c r="H59" s="482"/>
      <c r="I59" s="482"/>
      <c r="J59" s="482"/>
      <c r="K59" s="482"/>
      <c r="L59" s="482"/>
      <c r="M59" s="482"/>
    </row>
    <row r="60" spans="1:13" ht="173.25">
      <c r="A60" s="482"/>
      <c r="B60" s="482" t="s">
        <v>492</v>
      </c>
      <c r="C60" s="482" t="s">
        <v>884</v>
      </c>
      <c r="D60" s="482" t="s">
        <v>493</v>
      </c>
      <c r="E60" s="482">
        <v>3964</v>
      </c>
      <c r="F60" s="482"/>
      <c r="G60" s="482">
        <f>E60</f>
        <v>3964</v>
      </c>
      <c r="H60" s="482">
        <v>3953</v>
      </c>
      <c r="I60" s="482"/>
      <c r="J60" s="482">
        <f>H60</f>
        <v>3953</v>
      </c>
      <c r="K60" s="482">
        <f>H60-E60</f>
        <v>-11</v>
      </c>
      <c r="L60" s="482"/>
      <c r="M60" s="482">
        <f>K60</f>
        <v>-11</v>
      </c>
    </row>
    <row r="61" spans="1:13" ht="15.75">
      <c r="A61" s="482"/>
      <c r="B61" s="482"/>
      <c r="C61" s="482"/>
      <c r="D61" s="482"/>
      <c r="E61" s="482"/>
      <c r="F61" s="482"/>
      <c r="G61" s="482"/>
      <c r="H61" s="482"/>
      <c r="I61" s="482"/>
      <c r="J61" s="482"/>
      <c r="K61" s="482"/>
      <c r="L61" s="482"/>
      <c r="M61" s="482"/>
    </row>
    <row r="62" spans="1:13" ht="15.75">
      <c r="A62" s="1155" t="s">
        <v>305</v>
      </c>
      <c r="B62" s="1155"/>
      <c r="C62" s="1155"/>
      <c r="D62" s="1155"/>
      <c r="E62" s="1155"/>
      <c r="F62" s="1155"/>
      <c r="G62" s="1155"/>
      <c r="H62" s="1155"/>
      <c r="I62" s="1155"/>
      <c r="J62" s="1155"/>
      <c r="K62" s="1155"/>
      <c r="L62" s="1155"/>
      <c r="M62" s="1155"/>
    </row>
    <row r="63" spans="1:13" ht="15.75">
      <c r="A63" s="482">
        <v>4</v>
      </c>
      <c r="B63" s="482" t="s">
        <v>633</v>
      </c>
      <c r="C63" s="482"/>
      <c r="D63" s="482"/>
      <c r="E63" s="482"/>
      <c r="F63" s="482"/>
      <c r="G63" s="482"/>
      <c r="H63" s="482"/>
      <c r="I63" s="482"/>
      <c r="J63" s="482"/>
      <c r="K63" s="482"/>
      <c r="L63" s="482"/>
      <c r="M63" s="482"/>
    </row>
    <row r="64" spans="1:13" ht="409.5">
      <c r="A64" s="482"/>
      <c r="B64" s="482" t="s">
        <v>869</v>
      </c>
      <c r="C64" s="482" t="s">
        <v>635</v>
      </c>
      <c r="D64" s="482" t="s">
        <v>851</v>
      </c>
      <c r="E64" s="482">
        <v>101.7</v>
      </c>
      <c r="F64" s="482"/>
      <c r="G64" s="482">
        <f>E64</f>
        <v>101.7</v>
      </c>
      <c r="H64" s="482">
        <v>100</v>
      </c>
      <c r="I64" s="482"/>
      <c r="J64" s="482">
        <f>H64</f>
        <v>100</v>
      </c>
      <c r="K64" s="482">
        <f>H64-E64</f>
        <v>-1.7000000000000028</v>
      </c>
      <c r="L64" s="482"/>
      <c r="M64" s="482">
        <f>K64</f>
        <v>-1.7000000000000028</v>
      </c>
    </row>
    <row r="65" spans="1:13" ht="15.75">
      <c r="A65" s="482"/>
      <c r="B65" s="482"/>
      <c r="C65" s="482"/>
      <c r="D65" s="482"/>
      <c r="E65" s="482"/>
      <c r="F65" s="482"/>
      <c r="G65" s="482"/>
      <c r="H65" s="482"/>
      <c r="I65" s="482"/>
      <c r="J65" s="482"/>
      <c r="K65" s="482"/>
      <c r="L65" s="482"/>
      <c r="M65" s="482"/>
    </row>
    <row r="66" spans="1:13" ht="43.5" customHeight="1">
      <c r="A66" s="1157" t="s">
        <v>494</v>
      </c>
      <c r="B66" s="1158"/>
      <c r="C66" s="1158"/>
      <c r="D66" s="1158"/>
      <c r="E66" s="1158"/>
      <c r="F66" s="1158"/>
      <c r="G66" s="1158"/>
      <c r="H66" s="1158"/>
      <c r="I66" s="1158"/>
      <c r="J66" s="1158"/>
      <c r="K66" s="1158"/>
      <c r="L66" s="1158"/>
      <c r="M66" s="1159"/>
    </row>
    <row r="67" spans="1:13" ht="45.75" customHeight="1">
      <c r="A67" s="1157" t="s">
        <v>495</v>
      </c>
      <c r="B67" s="1158"/>
      <c r="C67" s="1158"/>
      <c r="D67" s="1158"/>
      <c r="E67" s="1158"/>
      <c r="F67" s="1158"/>
      <c r="G67" s="1158"/>
      <c r="H67" s="1158"/>
      <c r="I67" s="1158"/>
      <c r="J67" s="1158"/>
      <c r="K67" s="1158"/>
      <c r="L67" s="1158"/>
      <c r="M67" s="1159"/>
    </row>
    <row r="68" ht="15.75">
      <c r="A68" s="481"/>
    </row>
    <row r="69" spans="1:4" ht="19.5" customHeight="1">
      <c r="A69" s="483" t="s">
        <v>308</v>
      </c>
      <c r="B69" s="483"/>
      <c r="C69" s="483"/>
      <c r="D69" s="483"/>
    </row>
    <row r="70" spans="1:13" ht="114" customHeight="1">
      <c r="A70" s="1160" t="s">
        <v>496</v>
      </c>
      <c r="B70" s="1160"/>
      <c r="C70" s="1160"/>
      <c r="D70" s="1160"/>
      <c r="E70" s="1160"/>
      <c r="F70" s="1160"/>
      <c r="G70" s="1160"/>
      <c r="H70" s="1160"/>
      <c r="I70" s="1160"/>
      <c r="J70" s="1160"/>
      <c r="K70" s="1160"/>
      <c r="L70" s="1160"/>
      <c r="M70" s="1160"/>
    </row>
    <row r="71" spans="1:4" ht="19.5" customHeight="1">
      <c r="A71" s="486" t="s">
        <v>311</v>
      </c>
      <c r="B71" s="486"/>
      <c r="C71" s="486"/>
      <c r="D71" s="486"/>
    </row>
    <row r="72" spans="1:5" ht="15.75" customHeight="1">
      <c r="A72" s="1171" t="s">
        <v>853</v>
      </c>
      <c r="B72" s="1171"/>
      <c r="C72" s="1171"/>
      <c r="D72" s="1171"/>
      <c r="E72" s="1171"/>
    </row>
    <row r="73" spans="1:13" ht="15.75">
      <c r="A73" s="1171"/>
      <c r="B73" s="1171"/>
      <c r="C73" s="1171"/>
      <c r="D73" s="1171"/>
      <c r="E73" s="1171"/>
      <c r="G73" s="1156"/>
      <c r="H73" s="1156"/>
      <c r="J73" s="1156" t="s">
        <v>639</v>
      </c>
      <c r="K73" s="1156"/>
      <c r="L73" s="1156"/>
      <c r="M73" s="1156"/>
    </row>
    <row r="74" spans="1:13" ht="15.75" customHeight="1">
      <c r="A74" s="487"/>
      <c r="B74" s="487"/>
      <c r="C74" s="487"/>
      <c r="D74" s="487"/>
      <c r="E74" s="487"/>
      <c r="J74" s="1154" t="s">
        <v>313</v>
      </c>
      <c r="K74" s="1154"/>
      <c r="L74" s="1154"/>
      <c r="M74" s="1154"/>
    </row>
    <row r="75" spans="1:13" ht="43.5" customHeight="1">
      <c r="A75" s="1171" t="s">
        <v>854</v>
      </c>
      <c r="B75" s="1171"/>
      <c r="C75" s="1171"/>
      <c r="D75" s="1171"/>
      <c r="E75" s="1171"/>
      <c r="G75" s="1156"/>
      <c r="H75" s="1156"/>
      <c r="J75" s="1156" t="s">
        <v>643</v>
      </c>
      <c r="K75" s="1156"/>
      <c r="L75" s="1156"/>
      <c r="M75" s="1156"/>
    </row>
    <row r="76" spans="1:13" ht="15.75" customHeight="1">
      <c r="A76" s="1171"/>
      <c r="B76" s="1171"/>
      <c r="C76" s="1171"/>
      <c r="D76" s="1171"/>
      <c r="E76" s="1171"/>
      <c r="J76" s="1154" t="s">
        <v>313</v>
      </c>
      <c r="K76" s="1154"/>
      <c r="L76" s="1154"/>
      <c r="M76" s="1154"/>
    </row>
  </sheetData>
  <sheetProtection/>
  <mergeCells count="62">
    <mergeCell ref="E10:M10"/>
    <mergeCell ref="A72:E73"/>
    <mergeCell ref="A75:E76"/>
    <mergeCell ref="J73:M73"/>
    <mergeCell ref="J75:M75"/>
    <mergeCell ref="A70:M70"/>
    <mergeCell ref="B25:M25"/>
    <mergeCell ref="B48:B49"/>
    <mergeCell ref="C48:C49"/>
    <mergeCell ref="D48:D49"/>
    <mergeCell ref="J1:M4"/>
    <mergeCell ref="A11:A12"/>
    <mergeCell ref="R30:T30"/>
    <mergeCell ref="U30:W30"/>
    <mergeCell ref="A5:M5"/>
    <mergeCell ref="A6:M6"/>
    <mergeCell ref="E7:M7"/>
    <mergeCell ref="E8:M8"/>
    <mergeCell ref="E9:M9"/>
    <mergeCell ref="A7:A8"/>
    <mergeCell ref="X30:Z30"/>
    <mergeCell ref="E11:M11"/>
    <mergeCell ref="E12:M12"/>
    <mergeCell ref="B15:M15"/>
    <mergeCell ref="B16:M16"/>
    <mergeCell ref="B23:M23"/>
    <mergeCell ref="B24:M24"/>
    <mergeCell ref="A19:M19"/>
    <mergeCell ref="A30:A31"/>
    <mergeCell ref="E30:G30"/>
    <mergeCell ref="A9:A10"/>
    <mergeCell ref="B17:M17"/>
    <mergeCell ref="A13:M13"/>
    <mergeCell ref="E48:G48"/>
    <mergeCell ref="H48:J48"/>
    <mergeCell ref="A41:A42"/>
    <mergeCell ref="E41:G41"/>
    <mergeCell ref="H41:J41"/>
    <mergeCell ref="A48:A49"/>
    <mergeCell ref="B32:D32"/>
    <mergeCell ref="H30:J30"/>
    <mergeCell ref="K30:M30"/>
    <mergeCell ref="B30:D31"/>
    <mergeCell ref="A38:M38"/>
    <mergeCell ref="B33:D33"/>
    <mergeCell ref="B34:D34"/>
    <mergeCell ref="A36:M36"/>
    <mergeCell ref="B35:D35"/>
    <mergeCell ref="B41:D42"/>
    <mergeCell ref="K41:M41"/>
    <mergeCell ref="J74:M74"/>
    <mergeCell ref="K48:M48"/>
    <mergeCell ref="A54:M54"/>
    <mergeCell ref="A58:M58"/>
    <mergeCell ref="A62:M62"/>
    <mergeCell ref="J76:M76"/>
    <mergeCell ref="B43:D43"/>
    <mergeCell ref="B44:D44"/>
    <mergeCell ref="G73:H73"/>
    <mergeCell ref="G75:H75"/>
    <mergeCell ref="A66:M66"/>
    <mergeCell ref="A67:M67"/>
  </mergeCells>
  <printOptions/>
  <pageMargins left="0.16" right="0.16" top="0.35" bottom="0.3" header="0.31496062992125984" footer="0.31496062992125984"/>
  <pageSetup horizontalDpi="600" verticalDpi="600" orientation="landscape" paperSize="9" scale="90" r:id="rId1"/>
  <rowBreaks count="2" manualBreakCount="2">
    <brk id="35" max="12" man="1"/>
    <brk id="68" max="12" man="1"/>
  </rowBreaks>
</worksheet>
</file>

<file path=xl/worksheets/sheet3.xml><?xml version="1.0" encoding="utf-8"?>
<worksheet xmlns="http://schemas.openxmlformats.org/spreadsheetml/2006/main" xmlns:r="http://schemas.openxmlformats.org/officeDocument/2006/relationships">
  <sheetPr>
    <pageSetUpPr fitToPage="1"/>
  </sheetPr>
  <dimension ref="A1:Z95"/>
  <sheetViews>
    <sheetView workbookViewId="0" topLeftCell="A66">
      <selection activeCell="A83" sqref="A83:M83"/>
    </sheetView>
  </sheetViews>
  <sheetFormatPr defaultColWidth="9.00390625" defaultRowHeight="12.75" outlineLevelRow="1"/>
  <cols>
    <col min="1" max="1" width="4.375" style="51" customWidth="1"/>
    <col min="2" max="2" width="20.00390625" style="51" customWidth="1"/>
    <col min="3" max="3" width="10.25390625" style="51" customWidth="1"/>
    <col min="4" max="4" width="12.375" style="51" customWidth="1"/>
    <col min="5" max="13" width="13.00390625" style="51" customWidth="1"/>
    <col min="14" max="16384" width="9.125" style="51" customWidth="1"/>
  </cols>
  <sheetData>
    <row r="1" spans="10:13" ht="15.75" customHeight="1">
      <c r="J1" s="701" t="s">
        <v>644</v>
      </c>
      <c r="K1" s="701"/>
      <c r="L1" s="701"/>
      <c r="M1" s="701"/>
    </row>
    <row r="2" spans="10:13" ht="15.75">
      <c r="J2" s="701"/>
      <c r="K2" s="701"/>
      <c r="L2" s="701"/>
      <c r="M2" s="701"/>
    </row>
    <row r="3" spans="10:13" ht="15.75">
      <c r="J3" s="701"/>
      <c r="K3" s="701"/>
      <c r="L3" s="701"/>
      <c r="M3" s="701"/>
    </row>
    <row r="4" spans="10:13" ht="15.75">
      <c r="J4" s="701"/>
      <c r="K4" s="701"/>
      <c r="L4" s="701"/>
      <c r="M4" s="701"/>
    </row>
    <row r="5" spans="1:13" ht="15.75">
      <c r="A5" s="686" t="s">
        <v>215</v>
      </c>
      <c r="B5" s="686"/>
      <c r="C5" s="686"/>
      <c r="D5" s="686"/>
      <c r="E5" s="686"/>
      <c r="F5" s="686"/>
      <c r="G5" s="686"/>
      <c r="H5" s="686"/>
      <c r="I5" s="686"/>
      <c r="J5" s="686"/>
      <c r="K5" s="686"/>
      <c r="L5" s="686"/>
      <c r="M5" s="686"/>
    </row>
    <row r="6" spans="1:13" ht="15.75">
      <c r="A6" s="686" t="s">
        <v>645</v>
      </c>
      <c r="B6" s="686"/>
      <c r="C6" s="686"/>
      <c r="D6" s="686"/>
      <c r="E6" s="686"/>
      <c r="F6" s="686"/>
      <c r="G6" s="686"/>
      <c r="H6" s="686"/>
      <c r="I6" s="686"/>
      <c r="J6" s="686"/>
      <c r="K6" s="686"/>
      <c r="L6" s="686"/>
      <c r="M6" s="686"/>
    </row>
    <row r="7" spans="1:13" ht="15.75">
      <c r="A7" s="696" t="s">
        <v>551</v>
      </c>
      <c r="B7" s="52" t="s">
        <v>552</v>
      </c>
      <c r="C7" s="53"/>
      <c r="E7" s="697" t="s">
        <v>553</v>
      </c>
      <c r="F7" s="697"/>
      <c r="G7" s="697"/>
      <c r="H7" s="697"/>
      <c r="I7" s="697"/>
      <c r="J7" s="697"/>
      <c r="K7" s="697"/>
      <c r="L7" s="697"/>
      <c r="M7" s="697"/>
    </row>
    <row r="8" spans="1:13" ht="15" customHeight="1">
      <c r="A8" s="696"/>
      <c r="B8" s="50" t="s">
        <v>646</v>
      </c>
      <c r="C8" s="53"/>
      <c r="E8" s="700" t="s">
        <v>555</v>
      </c>
      <c r="F8" s="700"/>
      <c r="G8" s="700"/>
      <c r="H8" s="700"/>
      <c r="I8" s="700"/>
      <c r="J8" s="700"/>
      <c r="K8" s="700"/>
      <c r="L8" s="700"/>
      <c r="M8" s="700"/>
    </row>
    <row r="9" spans="1:13" ht="15.75">
      <c r="A9" s="696" t="s">
        <v>556</v>
      </c>
      <c r="B9" s="52" t="s">
        <v>557</v>
      </c>
      <c r="C9" s="53"/>
      <c r="E9" s="697" t="s">
        <v>553</v>
      </c>
      <c r="F9" s="697"/>
      <c r="G9" s="697"/>
      <c r="H9" s="697"/>
      <c r="I9" s="697"/>
      <c r="J9" s="697"/>
      <c r="K9" s="697"/>
      <c r="L9" s="697"/>
      <c r="M9" s="697"/>
    </row>
    <row r="10" spans="1:13" ht="15" customHeight="1">
      <c r="A10" s="696"/>
      <c r="B10" s="50" t="s">
        <v>646</v>
      </c>
      <c r="C10" s="53"/>
      <c r="E10" s="698" t="s">
        <v>558</v>
      </c>
      <c r="F10" s="698"/>
      <c r="G10" s="698"/>
      <c r="H10" s="698"/>
      <c r="I10" s="698"/>
      <c r="J10" s="698"/>
      <c r="K10" s="698"/>
      <c r="L10" s="698"/>
      <c r="M10" s="698"/>
    </row>
    <row r="11" spans="1:13" ht="34.5" customHeight="1">
      <c r="A11" s="696" t="s">
        <v>559</v>
      </c>
      <c r="B11" s="52" t="s">
        <v>315</v>
      </c>
      <c r="C11" s="52" t="s">
        <v>648</v>
      </c>
      <c r="E11" s="699" t="s">
        <v>316</v>
      </c>
      <c r="F11" s="699"/>
      <c r="G11" s="699"/>
      <c r="H11" s="699"/>
      <c r="I11" s="699"/>
      <c r="J11" s="699"/>
      <c r="K11" s="699"/>
      <c r="L11" s="699"/>
      <c r="M11" s="699"/>
    </row>
    <row r="12" spans="1:13" ht="27.75" customHeight="1">
      <c r="A12" s="696"/>
      <c r="B12" s="54" t="s">
        <v>650</v>
      </c>
      <c r="C12" s="54" t="s">
        <v>563</v>
      </c>
      <c r="E12" s="700" t="s">
        <v>564</v>
      </c>
      <c r="F12" s="700"/>
      <c r="G12" s="700"/>
      <c r="H12" s="700"/>
      <c r="I12" s="700"/>
      <c r="J12" s="700"/>
      <c r="K12" s="700"/>
      <c r="L12" s="700"/>
      <c r="M12" s="700"/>
    </row>
    <row r="13" spans="1:13" ht="19.5" customHeight="1">
      <c r="A13" s="769" t="s">
        <v>651</v>
      </c>
      <c r="B13" s="769"/>
      <c r="C13" s="769"/>
      <c r="D13" s="769"/>
      <c r="E13" s="769"/>
      <c r="F13" s="769"/>
      <c r="G13" s="769"/>
      <c r="H13" s="769"/>
      <c r="I13" s="769"/>
      <c r="J13" s="769"/>
      <c r="K13" s="769"/>
      <c r="L13" s="769"/>
      <c r="M13" s="769"/>
    </row>
    <row r="15" spans="1:13" ht="31.5">
      <c r="A15" s="55" t="s">
        <v>576</v>
      </c>
      <c r="B15" s="725" t="s">
        <v>652</v>
      </c>
      <c r="C15" s="725"/>
      <c r="D15" s="725"/>
      <c r="E15" s="725"/>
      <c r="F15" s="725"/>
      <c r="G15" s="725"/>
      <c r="H15" s="725"/>
      <c r="I15" s="725"/>
      <c r="J15" s="725"/>
      <c r="K15" s="725"/>
      <c r="L15" s="725"/>
      <c r="M15" s="725"/>
    </row>
    <row r="16" spans="1:13" ht="15.75">
      <c r="A16" s="55">
        <v>1</v>
      </c>
      <c r="B16" s="726" t="s">
        <v>317</v>
      </c>
      <c r="C16" s="702"/>
      <c r="D16" s="702"/>
      <c r="E16" s="702"/>
      <c r="F16" s="702"/>
      <c r="G16" s="702"/>
      <c r="H16" s="702"/>
      <c r="I16" s="702"/>
      <c r="J16" s="702"/>
      <c r="K16" s="702"/>
      <c r="L16" s="702"/>
      <c r="M16" s="703"/>
    </row>
    <row r="17" spans="1:13" ht="15.75">
      <c r="A17" s="55"/>
      <c r="B17" s="725"/>
      <c r="C17" s="725"/>
      <c r="D17" s="725"/>
      <c r="E17" s="725"/>
      <c r="F17" s="725"/>
      <c r="G17" s="725"/>
      <c r="H17" s="725"/>
      <c r="I17" s="725"/>
      <c r="J17" s="725"/>
      <c r="K17" s="725"/>
      <c r="L17" s="725"/>
      <c r="M17" s="725"/>
    </row>
    <row r="19" ht="15.75">
      <c r="A19" s="56" t="s">
        <v>654</v>
      </c>
    </row>
    <row r="20" spans="1:13" ht="15.75">
      <c r="A20" s="724" t="s">
        <v>655</v>
      </c>
      <c r="B20" s="724"/>
      <c r="C20" s="724"/>
      <c r="D20" s="724"/>
      <c r="E20" s="724"/>
      <c r="F20" s="724"/>
      <c r="G20" s="724"/>
      <c r="H20" s="724"/>
      <c r="I20" s="724"/>
      <c r="J20" s="724"/>
      <c r="K20" s="724"/>
      <c r="L20" s="724"/>
      <c r="M20" s="724"/>
    </row>
    <row r="21" ht="15.75">
      <c r="A21" s="56" t="s">
        <v>656</v>
      </c>
    </row>
    <row r="23" spans="1:13" ht="32.25" customHeight="1">
      <c r="A23" s="55" t="s">
        <v>576</v>
      </c>
      <c r="B23" s="725" t="s">
        <v>657</v>
      </c>
      <c r="C23" s="725"/>
      <c r="D23" s="725"/>
      <c r="E23" s="725"/>
      <c r="F23" s="725"/>
      <c r="G23" s="725"/>
      <c r="H23" s="725"/>
      <c r="I23" s="725"/>
      <c r="J23" s="725"/>
      <c r="K23" s="725"/>
      <c r="L23" s="725"/>
      <c r="M23" s="725"/>
    </row>
    <row r="24" spans="1:13" ht="15.75">
      <c r="A24" s="55">
        <v>1</v>
      </c>
      <c r="B24" s="726" t="s">
        <v>318</v>
      </c>
      <c r="C24" s="702"/>
      <c r="D24" s="702"/>
      <c r="E24" s="702"/>
      <c r="F24" s="702"/>
      <c r="G24" s="702"/>
      <c r="H24" s="702"/>
      <c r="I24" s="702"/>
      <c r="J24" s="702"/>
      <c r="K24" s="702"/>
      <c r="L24" s="702"/>
      <c r="M24" s="703"/>
    </row>
    <row r="25" spans="1:13" ht="15.75">
      <c r="A25" s="55"/>
      <c r="B25" s="725"/>
      <c r="C25" s="725"/>
      <c r="D25" s="725"/>
      <c r="E25" s="725"/>
      <c r="F25" s="725"/>
      <c r="G25" s="725"/>
      <c r="H25" s="725"/>
      <c r="I25" s="725"/>
      <c r="J25" s="725"/>
      <c r="K25" s="725"/>
      <c r="L25" s="725"/>
      <c r="M25" s="725"/>
    </row>
    <row r="27" ht="15.75">
      <c r="A27" s="56" t="s">
        <v>658</v>
      </c>
    </row>
    <row r="28" ht="15.75">
      <c r="B28" s="53" t="s">
        <v>659</v>
      </c>
    </row>
    <row r="30" spans="1:26" ht="30" customHeight="1">
      <c r="A30" s="725" t="s">
        <v>576</v>
      </c>
      <c r="B30" s="725" t="s">
        <v>660</v>
      </c>
      <c r="C30" s="725"/>
      <c r="D30" s="725"/>
      <c r="E30" s="725" t="s">
        <v>568</v>
      </c>
      <c r="F30" s="725"/>
      <c r="G30" s="725"/>
      <c r="H30" s="725" t="s">
        <v>661</v>
      </c>
      <c r="I30" s="725"/>
      <c r="J30" s="725"/>
      <c r="K30" s="725" t="s">
        <v>570</v>
      </c>
      <c r="L30" s="725"/>
      <c r="M30" s="725"/>
      <c r="R30" s="695"/>
      <c r="S30" s="695"/>
      <c r="T30" s="695"/>
      <c r="U30" s="695"/>
      <c r="V30" s="695"/>
      <c r="W30" s="695"/>
      <c r="X30" s="695"/>
      <c r="Y30" s="695"/>
      <c r="Z30" s="695"/>
    </row>
    <row r="31" spans="1:26" ht="33" customHeight="1">
      <c r="A31" s="725"/>
      <c r="B31" s="725"/>
      <c r="C31" s="725"/>
      <c r="D31" s="725"/>
      <c r="E31" s="55" t="s">
        <v>571</v>
      </c>
      <c r="F31" s="55" t="s">
        <v>572</v>
      </c>
      <c r="G31" s="55" t="s">
        <v>573</v>
      </c>
      <c r="H31" s="55" t="s">
        <v>571</v>
      </c>
      <c r="I31" s="55" t="s">
        <v>572</v>
      </c>
      <c r="J31" s="55" t="s">
        <v>573</v>
      </c>
      <c r="K31" s="55" t="s">
        <v>571</v>
      </c>
      <c r="L31" s="55" t="s">
        <v>572</v>
      </c>
      <c r="M31" s="55" t="s">
        <v>573</v>
      </c>
      <c r="R31" s="57"/>
      <c r="S31" s="57"/>
      <c r="T31" s="57"/>
      <c r="U31" s="57"/>
      <c r="V31" s="57"/>
      <c r="W31" s="57"/>
      <c r="X31" s="57"/>
      <c r="Y31" s="57"/>
      <c r="Z31" s="57"/>
    </row>
    <row r="32" spans="1:26" ht="17.25" customHeight="1">
      <c r="A32" s="55">
        <v>1</v>
      </c>
      <c r="B32" s="725">
        <v>2</v>
      </c>
      <c r="C32" s="725"/>
      <c r="D32" s="725"/>
      <c r="E32" s="55">
        <v>3</v>
      </c>
      <c r="F32" s="55">
        <v>4</v>
      </c>
      <c r="G32" s="55">
        <v>5</v>
      </c>
      <c r="H32" s="55">
        <v>6</v>
      </c>
      <c r="I32" s="55">
        <v>7</v>
      </c>
      <c r="J32" s="55">
        <v>8</v>
      </c>
      <c r="K32" s="55">
        <v>9</v>
      </c>
      <c r="L32" s="55">
        <v>10</v>
      </c>
      <c r="M32" s="55">
        <v>11</v>
      </c>
      <c r="R32" s="57"/>
      <c r="S32" s="57"/>
      <c r="T32" s="57"/>
      <c r="U32" s="57"/>
      <c r="V32" s="57"/>
      <c r="W32" s="57"/>
      <c r="X32" s="57"/>
      <c r="Y32" s="57"/>
      <c r="Z32" s="57"/>
    </row>
    <row r="33" spans="1:26" ht="45.75" customHeight="1">
      <c r="A33" s="55">
        <v>1</v>
      </c>
      <c r="B33" s="726" t="s">
        <v>319</v>
      </c>
      <c r="C33" s="702"/>
      <c r="D33" s="703"/>
      <c r="E33" s="58">
        <v>158000</v>
      </c>
      <c r="F33" s="55"/>
      <c r="G33" s="58">
        <f>E33</f>
        <v>158000</v>
      </c>
      <c r="H33" s="59">
        <v>158000</v>
      </c>
      <c r="I33" s="59"/>
      <c r="J33" s="60">
        <f>H33</f>
        <v>158000</v>
      </c>
      <c r="K33" s="60">
        <f>H33-E33</f>
        <v>0</v>
      </c>
      <c r="L33" s="60"/>
      <c r="M33" s="60">
        <f>J33-G33</f>
        <v>0</v>
      </c>
      <c r="R33" s="57"/>
      <c r="S33" s="57"/>
      <c r="T33" s="57"/>
      <c r="U33" s="57"/>
      <c r="V33" s="57"/>
      <c r="W33" s="57"/>
      <c r="X33" s="57"/>
      <c r="Y33" s="57"/>
      <c r="Z33" s="57"/>
    </row>
    <row r="34" spans="1:26" ht="47.25" customHeight="1">
      <c r="A34" s="55">
        <v>2</v>
      </c>
      <c r="B34" s="708" t="s">
        <v>320</v>
      </c>
      <c r="C34" s="709"/>
      <c r="D34" s="694"/>
      <c r="E34" s="60">
        <v>180000</v>
      </c>
      <c r="F34" s="61"/>
      <c r="G34" s="60">
        <f>E34</f>
        <v>180000</v>
      </c>
      <c r="H34" s="60">
        <v>179998.21</v>
      </c>
      <c r="I34" s="60"/>
      <c r="J34" s="60">
        <f>H34</f>
        <v>179998.21</v>
      </c>
      <c r="K34" s="60">
        <f>H34-E34</f>
        <v>-1.790000000008149</v>
      </c>
      <c r="L34" s="60"/>
      <c r="M34" s="60">
        <f>J34-G34</f>
        <v>-1.790000000008149</v>
      </c>
      <c r="R34" s="57"/>
      <c r="S34" s="57"/>
      <c r="T34" s="57"/>
      <c r="U34" s="57"/>
      <c r="V34" s="57"/>
      <c r="W34" s="57"/>
      <c r="X34" s="57"/>
      <c r="Y34" s="57"/>
      <c r="Z34" s="57"/>
    </row>
    <row r="35" spans="1:26" ht="15.75" hidden="1" outlineLevel="1">
      <c r="A35" s="55">
        <v>3</v>
      </c>
      <c r="B35" s="705"/>
      <c r="C35" s="706"/>
      <c r="D35" s="707"/>
      <c r="E35" s="58"/>
      <c r="F35" s="55"/>
      <c r="G35" s="59"/>
      <c r="H35" s="63"/>
      <c r="I35" s="60"/>
      <c r="J35" s="63"/>
      <c r="K35" s="60"/>
      <c r="L35" s="60"/>
      <c r="M35" s="60"/>
      <c r="R35" s="57"/>
      <c r="S35" s="57"/>
      <c r="T35" s="57"/>
      <c r="U35" s="57"/>
      <c r="V35" s="57"/>
      <c r="W35" s="57"/>
      <c r="X35" s="57"/>
      <c r="Y35" s="57"/>
      <c r="Z35" s="57"/>
    </row>
    <row r="36" spans="1:26" ht="15.75" hidden="1" outlineLevel="1">
      <c r="A36" s="55">
        <v>4</v>
      </c>
      <c r="B36" s="705"/>
      <c r="C36" s="706"/>
      <c r="D36" s="707"/>
      <c r="E36" s="58"/>
      <c r="F36" s="55"/>
      <c r="G36" s="59"/>
      <c r="H36" s="63"/>
      <c r="I36" s="60"/>
      <c r="J36" s="63"/>
      <c r="K36" s="60"/>
      <c r="L36" s="60"/>
      <c r="M36" s="60"/>
      <c r="R36" s="57"/>
      <c r="S36" s="57"/>
      <c r="T36" s="57"/>
      <c r="U36" s="57"/>
      <c r="V36" s="57"/>
      <c r="W36" s="57"/>
      <c r="X36" s="57"/>
      <c r="Y36" s="57"/>
      <c r="Z36" s="57"/>
    </row>
    <row r="37" spans="1:26" ht="15.75" hidden="1" outlineLevel="1">
      <c r="A37" s="55">
        <v>5</v>
      </c>
      <c r="B37" s="705"/>
      <c r="C37" s="706"/>
      <c r="D37" s="707"/>
      <c r="E37" s="58"/>
      <c r="F37" s="55"/>
      <c r="G37" s="59"/>
      <c r="H37" s="63"/>
      <c r="I37" s="60"/>
      <c r="J37" s="63"/>
      <c r="K37" s="60"/>
      <c r="L37" s="60"/>
      <c r="M37" s="60"/>
      <c r="R37" s="57"/>
      <c r="S37" s="57"/>
      <c r="T37" s="57"/>
      <c r="U37" s="57"/>
      <c r="V37" s="57"/>
      <c r="W37" s="57"/>
      <c r="X37" s="57"/>
      <c r="Y37" s="57"/>
      <c r="Z37" s="57"/>
    </row>
    <row r="38" spans="1:26" ht="15.75" collapsed="1">
      <c r="A38" s="55"/>
      <c r="B38" s="725" t="s">
        <v>592</v>
      </c>
      <c r="C38" s="725"/>
      <c r="D38" s="725"/>
      <c r="E38" s="58">
        <f>SUM(E33:E37)</f>
        <v>338000</v>
      </c>
      <c r="F38" s="55"/>
      <c r="G38" s="59">
        <f>SUM(G33:G37)</f>
        <v>338000</v>
      </c>
      <c r="H38" s="58">
        <f>H33+H34+H35+H36+H37</f>
        <v>337998.20999999996</v>
      </c>
      <c r="I38" s="58"/>
      <c r="J38" s="58">
        <f>J33+J34+J35+J36+J37</f>
        <v>337998.20999999996</v>
      </c>
      <c r="K38" s="58">
        <f>K33+K34+K35+K36+K37</f>
        <v>-1.790000000008149</v>
      </c>
      <c r="L38" s="58"/>
      <c r="M38" s="58">
        <f>M33+M34+M35+M36+M37</f>
        <v>-1.790000000008149</v>
      </c>
      <c r="R38" s="57"/>
      <c r="S38" s="57"/>
      <c r="T38" s="57"/>
      <c r="U38" s="57"/>
      <c r="V38" s="57"/>
      <c r="W38" s="57"/>
      <c r="X38" s="57"/>
      <c r="Y38" s="57"/>
      <c r="Z38" s="57"/>
    </row>
    <row r="39" spans="1:26" ht="15.75">
      <c r="A39" s="55"/>
      <c r="B39" s="725"/>
      <c r="C39" s="725"/>
      <c r="D39" s="725"/>
      <c r="E39" s="55"/>
      <c r="F39" s="55"/>
      <c r="G39" s="55"/>
      <c r="H39" s="55"/>
      <c r="I39" s="55"/>
      <c r="J39" s="55"/>
      <c r="K39" s="55"/>
      <c r="L39" s="55"/>
      <c r="M39" s="55"/>
      <c r="R39" s="57"/>
      <c r="S39" s="57"/>
      <c r="T39" s="57"/>
      <c r="U39" s="57"/>
      <c r="V39" s="57"/>
      <c r="W39" s="57"/>
      <c r="X39" s="57"/>
      <c r="Y39" s="57"/>
      <c r="Z39" s="57"/>
    </row>
    <row r="40" spans="1:13" ht="32.25" customHeight="1">
      <c r="A40" s="704" t="s">
        <v>321</v>
      </c>
      <c r="B40" s="704"/>
      <c r="C40" s="704"/>
      <c r="D40" s="704"/>
      <c r="E40" s="704"/>
      <c r="F40" s="704"/>
      <c r="G40" s="704"/>
      <c r="H40" s="704"/>
      <c r="I40" s="704"/>
      <c r="J40" s="704"/>
      <c r="K40" s="704"/>
      <c r="L40" s="704"/>
      <c r="M40" s="704"/>
    </row>
    <row r="41" spans="1:13" ht="15.75">
      <c r="A41" s="726"/>
      <c r="B41" s="702"/>
      <c r="C41" s="702"/>
      <c r="D41" s="702"/>
      <c r="E41" s="702"/>
      <c r="F41" s="702"/>
      <c r="G41" s="702"/>
      <c r="H41" s="702"/>
      <c r="I41" s="702"/>
      <c r="J41" s="702"/>
      <c r="K41" s="702"/>
      <c r="L41" s="702"/>
      <c r="M41" s="703"/>
    </row>
    <row r="43" spans="1:13" ht="33" customHeight="1">
      <c r="A43" s="724" t="s">
        <v>668</v>
      </c>
      <c r="B43" s="724"/>
      <c r="C43" s="724"/>
      <c r="D43" s="724"/>
      <c r="E43" s="724"/>
      <c r="F43" s="724"/>
      <c r="G43" s="724"/>
      <c r="H43" s="724"/>
      <c r="I43" s="724"/>
      <c r="J43" s="724"/>
      <c r="K43" s="724"/>
      <c r="L43" s="724"/>
      <c r="M43" s="724"/>
    </row>
    <row r="44" ht="15.75">
      <c r="B44" s="53" t="s">
        <v>659</v>
      </c>
    </row>
    <row r="46" spans="1:13" ht="31.5" customHeight="1">
      <c r="A46" s="725" t="s">
        <v>669</v>
      </c>
      <c r="B46" s="725" t="s">
        <v>670</v>
      </c>
      <c r="C46" s="725"/>
      <c r="D46" s="725"/>
      <c r="E46" s="725" t="s">
        <v>568</v>
      </c>
      <c r="F46" s="725"/>
      <c r="G46" s="725"/>
      <c r="H46" s="725" t="s">
        <v>661</v>
      </c>
      <c r="I46" s="725"/>
      <c r="J46" s="725"/>
      <c r="K46" s="725" t="s">
        <v>570</v>
      </c>
      <c r="L46" s="725"/>
      <c r="M46" s="725"/>
    </row>
    <row r="47" spans="1:13" ht="33.75" customHeight="1">
      <c r="A47" s="725"/>
      <c r="B47" s="725"/>
      <c r="C47" s="725"/>
      <c r="D47" s="725"/>
      <c r="E47" s="55" t="s">
        <v>571</v>
      </c>
      <c r="F47" s="55" t="s">
        <v>572</v>
      </c>
      <c r="G47" s="55" t="s">
        <v>573</v>
      </c>
      <c r="H47" s="55" t="s">
        <v>571</v>
      </c>
      <c r="I47" s="55" t="s">
        <v>572</v>
      </c>
      <c r="J47" s="55" t="s">
        <v>573</v>
      </c>
      <c r="K47" s="55" t="s">
        <v>571</v>
      </c>
      <c r="L47" s="55" t="s">
        <v>572</v>
      </c>
      <c r="M47" s="55" t="s">
        <v>573</v>
      </c>
    </row>
    <row r="48" spans="1:13" ht="15.75">
      <c r="A48" s="55">
        <v>1</v>
      </c>
      <c r="B48" s="725">
        <v>2</v>
      </c>
      <c r="C48" s="725"/>
      <c r="D48" s="725"/>
      <c r="E48" s="55">
        <v>3</v>
      </c>
      <c r="F48" s="55">
        <v>4</v>
      </c>
      <c r="G48" s="55">
        <v>5</v>
      </c>
      <c r="H48" s="55">
        <v>6</v>
      </c>
      <c r="I48" s="55">
        <v>7</v>
      </c>
      <c r="J48" s="55">
        <v>8</v>
      </c>
      <c r="K48" s="55">
        <v>9</v>
      </c>
      <c r="L48" s="55">
        <v>10</v>
      </c>
      <c r="M48" s="55">
        <v>11</v>
      </c>
    </row>
    <row r="49" spans="1:13" ht="46.5" customHeight="1">
      <c r="A49" s="55">
        <v>1</v>
      </c>
      <c r="B49" s="726" t="s">
        <v>671</v>
      </c>
      <c r="C49" s="702"/>
      <c r="D49" s="703"/>
      <c r="E49" s="58">
        <f>E38</f>
        <v>338000</v>
      </c>
      <c r="F49" s="55"/>
      <c r="G49" s="59">
        <f>G38</f>
        <v>338000</v>
      </c>
      <c r="H49" s="58">
        <f>H38</f>
        <v>337998.20999999996</v>
      </c>
      <c r="I49" s="55"/>
      <c r="J49" s="58">
        <f>J38</f>
        <v>337998.20999999996</v>
      </c>
      <c r="K49" s="58">
        <f>K38</f>
        <v>-1.790000000008149</v>
      </c>
      <c r="L49" s="55"/>
      <c r="M49" s="58">
        <f>M38</f>
        <v>-1.790000000008149</v>
      </c>
    </row>
    <row r="51" ht="15.75">
      <c r="A51" s="56" t="s">
        <v>672</v>
      </c>
    </row>
    <row r="53" spans="1:13" ht="29.25" customHeight="1">
      <c r="A53" s="725" t="s">
        <v>669</v>
      </c>
      <c r="B53" s="725" t="s">
        <v>602</v>
      </c>
      <c r="C53" s="725" t="s">
        <v>603</v>
      </c>
      <c r="D53" s="725" t="s">
        <v>604</v>
      </c>
      <c r="E53" s="725" t="s">
        <v>568</v>
      </c>
      <c r="F53" s="725"/>
      <c r="G53" s="725"/>
      <c r="H53" s="725" t="s">
        <v>673</v>
      </c>
      <c r="I53" s="725"/>
      <c r="J53" s="725"/>
      <c r="K53" s="725" t="s">
        <v>570</v>
      </c>
      <c r="L53" s="725"/>
      <c r="M53" s="725"/>
    </row>
    <row r="54" spans="1:13" ht="30.75" customHeight="1">
      <c r="A54" s="725"/>
      <c r="B54" s="725"/>
      <c r="C54" s="725"/>
      <c r="D54" s="725"/>
      <c r="E54" s="55" t="s">
        <v>571</v>
      </c>
      <c r="F54" s="55" t="s">
        <v>572</v>
      </c>
      <c r="G54" s="55" t="s">
        <v>573</v>
      </c>
      <c r="H54" s="55" t="s">
        <v>571</v>
      </c>
      <c r="I54" s="55" t="s">
        <v>572</v>
      </c>
      <c r="J54" s="55" t="s">
        <v>573</v>
      </c>
      <c r="K54" s="55" t="s">
        <v>571</v>
      </c>
      <c r="L54" s="55" t="s">
        <v>572</v>
      </c>
      <c r="M54" s="55" t="s">
        <v>573</v>
      </c>
    </row>
    <row r="55" spans="1:13" ht="15.75">
      <c r="A55" s="55">
        <v>1</v>
      </c>
      <c r="B55" s="55">
        <v>2</v>
      </c>
      <c r="C55" s="55">
        <v>3</v>
      </c>
      <c r="D55" s="55">
        <v>4</v>
      </c>
      <c r="E55" s="55">
        <v>5</v>
      </c>
      <c r="F55" s="55">
        <v>6</v>
      </c>
      <c r="G55" s="55">
        <v>7</v>
      </c>
      <c r="H55" s="55">
        <v>8</v>
      </c>
      <c r="I55" s="55">
        <v>9</v>
      </c>
      <c r="J55" s="55">
        <v>10</v>
      </c>
      <c r="K55" s="55">
        <v>11</v>
      </c>
      <c r="L55" s="55">
        <v>12</v>
      </c>
      <c r="M55" s="55">
        <v>13</v>
      </c>
    </row>
    <row r="56" spans="1:13" ht="15.75">
      <c r="A56" s="55">
        <v>1</v>
      </c>
      <c r="B56" s="55" t="s">
        <v>607</v>
      </c>
      <c r="C56" s="55"/>
      <c r="D56" s="55"/>
      <c r="E56" s="55"/>
      <c r="F56" s="55"/>
      <c r="G56" s="55"/>
      <c r="H56" s="55"/>
      <c r="I56" s="55"/>
      <c r="J56" s="55"/>
      <c r="K56" s="55"/>
      <c r="L56" s="55"/>
      <c r="M56" s="55"/>
    </row>
    <row r="57" spans="1:13" ht="75">
      <c r="A57" s="55"/>
      <c r="B57" s="70" t="s">
        <v>322</v>
      </c>
      <c r="C57" s="71" t="s">
        <v>323</v>
      </c>
      <c r="D57" s="93" t="s">
        <v>324</v>
      </c>
      <c r="E57" s="71">
        <v>2</v>
      </c>
      <c r="F57" s="94"/>
      <c r="G57" s="69">
        <f>E57</f>
        <v>2</v>
      </c>
      <c r="H57" s="69">
        <v>2</v>
      </c>
      <c r="I57" s="69"/>
      <c r="J57" s="69">
        <f>H57</f>
        <v>2</v>
      </c>
      <c r="K57" s="69">
        <f>H57-E57</f>
        <v>0</v>
      </c>
      <c r="L57" s="69"/>
      <c r="M57" s="69">
        <f>J57-G57</f>
        <v>0</v>
      </c>
    </row>
    <row r="58" spans="1:13" ht="15.75">
      <c r="A58" s="725" t="s">
        <v>325</v>
      </c>
      <c r="B58" s="725"/>
      <c r="C58" s="725"/>
      <c r="D58" s="725"/>
      <c r="E58" s="725"/>
      <c r="F58" s="725"/>
      <c r="G58" s="725"/>
      <c r="H58" s="725"/>
      <c r="I58" s="725"/>
      <c r="J58" s="725"/>
      <c r="K58" s="725"/>
      <c r="L58" s="725"/>
      <c r="M58" s="725"/>
    </row>
    <row r="59" spans="1:13" ht="15.75">
      <c r="A59" s="55">
        <v>2</v>
      </c>
      <c r="B59" s="55" t="s">
        <v>612</v>
      </c>
      <c r="C59" s="55"/>
      <c r="D59" s="55"/>
      <c r="E59" s="55"/>
      <c r="F59" s="55"/>
      <c r="G59" s="55"/>
      <c r="H59" s="55"/>
      <c r="I59" s="55"/>
      <c r="J59" s="55"/>
      <c r="K59" s="55"/>
      <c r="L59" s="55"/>
      <c r="M59" s="55"/>
    </row>
    <row r="60" spans="1:13" ht="90">
      <c r="A60" s="55"/>
      <c r="B60" s="70" t="s">
        <v>326</v>
      </c>
      <c r="C60" s="71" t="s">
        <v>327</v>
      </c>
      <c r="D60" s="95" t="s">
        <v>328</v>
      </c>
      <c r="E60" s="96">
        <v>14.1</v>
      </c>
      <c r="F60" s="97"/>
      <c r="G60" s="98">
        <f>E60</f>
        <v>14.1</v>
      </c>
      <c r="H60" s="61">
        <v>14.1</v>
      </c>
      <c r="I60" s="61"/>
      <c r="J60" s="61">
        <f>H60</f>
        <v>14.1</v>
      </c>
      <c r="K60" s="60">
        <f>H60-E60</f>
        <v>0</v>
      </c>
      <c r="L60" s="63"/>
      <c r="M60" s="60">
        <f>J60-G60</f>
        <v>0</v>
      </c>
    </row>
    <row r="61" spans="1:13" ht="75">
      <c r="A61" s="55"/>
      <c r="B61" s="70" t="s">
        <v>329</v>
      </c>
      <c r="C61" s="71" t="s">
        <v>323</v>
      </c>
      <c r="D61" s="95" t="s">
        <v>330</v>
      </c>
      <c r="E61" s="86">
        <f>36+2</f>
        <v>38</v>
      </c>
      <c r="F61" s="81"/>
      <c r="G61" s="71">
        <f>E61</f>
        <v>38</v>
      </c>
      <c r="H61" s="71">
        <v>38</v>
      </c>
      <c r="I61" s="71"/>
      <c r="J61" s="71">
        <f>H61</f>
        <v>38</v>
      </c>
      <c r="K61" s="71">
        <f>H61-E61</f>
        <v>0</v>
      </c>
      <c r="L61" s="71"/>
      <c r="M61" s="71">
        <f>J61-G61</f>
        <v>0</v>
      </c>
    </row>
    <row r="62" spans="1:13" ht="15.75" hidden="1" outlineLevel="1">
      <c r="A62" s="55"/>
      <c r="B62" s="70"/>
      <c r="C62" s="55"/>
      <c r="D62" s="71"/>
      <c r="E62" s="85"/>
      <c r="F62" s="84"/>
      <c r="G62" s="71"/>
      <c r="H62" s="86"/>
      <c r="I62" s="71"/>
      <c r="J62" s="71"/>
      <c r="K62" s="71"/>
      <c r="L62" s="71"/>
      <c r="M62" s="71"/>
    </row>
    <row r="63" spans="1:13" ht="15.75" hidden="1" outlineLevel="1">
      <c r="A63" s="55"/>
      <c r="B63" s="70"/>
      <c r="C63" s="55"/>
      <c r="D63" s="71"/>
      <c r="E63" s="85"/>
      <c r="F63" s="84"/>
      <c r="G63" s="71"/>
      <c r="H63" s="86"/>
      <c r="I63" s="71"/>
      <c r="J63" s="71"/>
      <c r="K63" s="71"/>
      <c r="L63" s="71"/>
      <c r="M63" s="71"/>
    </row>
    <row r="64" spans="1:13" ht="15.75" hidden="1" outlineLevel="1">
      <c r="A64" s="55"/>
      <c r="B64" s="70"/>
      <c r="C64" s="55"/>
      <c r="D64" s="71"/>
      <c r="E64" s="85"/>
      <c r="F64" s="84"/>
      <c r="G64" s="71"/>
      <c r="H64" s="86"/>
      <c r="I64" s="71"/>
      <c r="J64" s="71"/>
      <c r="K64" s="71"/>
      <c r="L64" s="71"/>
      <c r="M64" s="71"/>
    </row>
    <row r="65" spans="1:13" ht="15.75" hidden="1" outlineLevel="1">
      <c r="A65" s="55"/>
      <c r="B65" s="70"/>
      <c r="C65" s="55"/>
      <c r="D65" s="71"/>
      <c r="E65" s="85"/>
      <c r="F65" s="84"/>
      <c r="G65" s="71"/>
      <c r="H65" s="86"/>
      <c r="I65" s="71"/>
      <c r="J65" s="71"/>
      <c r="K65" s="71"/>
      <c r="L65" s="71"/>
      <c r="M65" s="71"/>
    </row>
    <row r="66" spans="1:13" ht="15.75" collapsed="1">
      <c r="A66" s="725" t="s">
        <v>325</v>
      </c>
      <c r="B66" s="725"/>
      <c r="C66" s="725"/>
      <c r="D66" s="725"/>
      <c r="E66" s="725"/>
      <c r="F66" s="725"/>
      <c r="G66" s="725"/>
      <c r="H66" s="725"/>
      <c r="I66" s="725"/>
      <c r="J66" s="725"/>
      <c r="K66" s="725"/>
      <c r="L66" s="725"/>
      <c r="M66" s="725"/>
    </row>
    <row r="67" spans="1:13" ht="15.75" hidden="1">
      <c r="A67" s="765"/>
      <c r="B67" s="766"/>
      <c r="C67" s="766"/>
      <c r="D67" s="766"/>
      <c r="E67" s="766"/>
      <c r="F67" s="766"/>
      <c r="G67" s="766"/>
      <c r="H67" s="766"/>
      <c r="I67" s="766"/>
      <c r="J67" s="766"/>
      <c r="K67" s="766"/>
      <c r="L67" s="766"/>
      <c r="M67" s="767"/>
    </row>
    <row r="68" spans="1:13" ht="15.75">
      <c r="A68" s="55">
        <v>3</v>
      </c>
      <c r="B68" s="55" t="s">
        <v>617</v>
      </c>
      <c r="C68" s="55"/>
      <c r="D68" s="55"/>
      <c r="E68" s="55"/>
      <c r="F68" s="55"/>
      <c r="G68" s="55"/>
      <c r="H68" s="55"/>
      <c r="I68" s="55"/>
      <c r="J68" s="55"/>
      <c r="K68" s="55"/>
      <c r="L68" s="55"/>
      <c r="M68" s="55"/>
    </row>
    <row r="69" spans="1:13" ht="90">
      <c r="A69" s="55"/>
      <c r="B69" s="65" t="s">
        <v>331</v>
      </c>
      <c r="C69" s="71" t="s">
        <v>332</v>
      </c>
      <c r="D69" s="65" t="s">
        <v>333</v>
      </c>
      <c r="E69" s="71">
        <v>7.31</v>
      </c>
      <c r="F69" s="69"/>
      <c r="G69" s="60">
        <f>E69</f>
        <v>7.31</v>
      </c>
      <c r="H69" s="60">
        <f>G69</f>
        <v>7.31</v>
      </c>
      <c r="I69" s="60"/>
      <c r="J69" s="60">
        <f>H69</f>
        <v>7.31</v>
      </c>
      <c r="K69" s="60">
        <f>H69-E69</f>
        <v>0</v>
      </c>
      <c r="L69" s="60"/>
      <c r="M69" s="60">
        <f>J69-G69</f>
        <v>0</v>
      </c>
    </row>
    <row r="70" spans="1:13" ht="15.75" hidden="1" outlineLevel="1">
      <c r="A70" s="55"/>
      <c r="B70" s="70"/>
      <c r="C70" s="71"/>
      <c r="D70" s="70"/>
      <c r="E70" s="79"/>
      <c r="F70" s="79"/>
      <c r="G70" s="79"/>
      <c r="H70" s="79"/>
      <c r="I70" s="79"/>
      <c r="J70" s="79"/>
      <c r="K70" s="79"/>
      <c r="L70" s="79"/>
      <c r="M70" s="79"/>
    </row>
    <row r="71" spans="1:13" ht="15.75" hidden="1" outlineLevel="1">
      <c r="A71" s="55"/>
      <c r="B71" s="70"/>
      <c r="C71" s="71"/>
      <c r="D71" s="70"/>
      <c r="E71" s="79"/>
      <c r="F71" s="71"/>
      <c r="G71" s="71"/>
      <c r="H71" s="71"/>
      <c r="I71" s="71"/>
      <c r="J71" s="79"/>
      <c r="K71" s="79"/>
      <c r="L71" s="71"/>
      <c r="M71" s="79"/>
    </row>
    <row r="72" spans="1:13" ht="15.75" hidden="1" outlineLevel="1">
      <c r="A72" s="55"/>
      <c r="B72" s="70"/>
      <c r="C72" s="71"/>
      <c r="D72" s="70"/>
      <c r="E72" s="79"/>
      <c r="F72" s="71"/>
      <c r="G72" s="71"/>
      <c r="H72" s="79"/>
      <c r="I72" s="71"/>
      <c r="J72" s="79"/>
      <c r="K72" s="79"/>
      <c r="L72" s="71"/>
      <c r="M72" s="79"/>
    </row>
    <row r="73" spans="1:13" ht="15.75" hidden="1" outlineLevel="1">
      <c r="A73" s="55"/>
      <c r="B73" s="87"/>
      <c r="C73" s="71"/>
      <c r="D73" s="87"/>
      <c r="E73" s="79"/>
      <c r="F73" s="88"/>
      <c r="G73" s="71"/>
      <c r="H73" s="79"/>
      <c r="I73" s="88"/>
      <c r="J73" s="79"/>
      <c r="K73" s="79"/>
      <c r="L73" s="88"/>
      <c r="M73" s="79"/>
    </row>
    <row r="74" spans="1:13" ht="15.75" collapsed="1">
      <c r="A74" s="725" t="s">
        <v>325</v>
      </c>
      <c r="B74" s="725"/>
      <c r="C74" s="725"/>
      <c r="D74" s="725"/>
      <c r="E74" s="725"/>
      <c r="F74" s="725"/>
      <c r="G74" s="725"/>
      <c r="H74" s="725"/>
      <c r="I74" s="725"/>
      <c r="J74" s="725"/>
      <c r="K74" s="725"/>
      <c r="L74" s="725"/>
      <c r="M74" s="725"/>
    </row>
    <row r="75" spans="1:13" ht="15.75" hidden="1">
      <c r="A75" s="765"/>
      <c r="B75" s="766"/>
      <c r="C75" s="766"/>
      <c r="D75" s="766"/>
      <c r="E75" s="766"/>
      <c r="F75" s="766"/>
      <c r="G75" s="766"/>
      <c r="H75" s="766"/>
      <c r="I75" s="766"/>
      <c r="J75" s="766"/>
      <c r="K75" s="766"/>
      <c r="L75" s="766"/>
      <c r="M75" s="767"/>
    </row>
    <row r="76" spans="1:13" ht="15.75">
      <c r="A76" s="55">
        <v>4</v>
      </c>
      <c r="B76" s="55" t="s">
        <v>633</v>
      </c>
      <c r="C76" s="55"/>
      <c r="D76" s="55"/>
      <c r="E76" s="55"/>
      <c r="F76" s="55"/>
      <c r="G76" s="55"/>
      <c r="H76" s="55"/>
      <c r="I76" s="55"/>
      <c r="J76" s="55"/>
      <c r="K76" s="55"/>
      <c r="L76" s="55"/>
      <c r="M76" s="55"/>
    </row>
    <row r="77" spans="1:13" ht="15.75">
      <c r="A77" s="55"/>
      <c r="B77" s="71"/>
      <c r="C77" s="71"/>
      <c r="D77" s="71"/>
      <c r="E77" s="71"/>
      <c r="F77" s="89"/>
      <c r="G77" s="71"/>
      <c r="H77" s="71"/>
      <c r="I77" s="71"/>
      <c r="J77" s="71"/>
      <c r="K77" s="71"/>
      <c r="L77" s="71"/>
      <c r="M77" s="71"/>
    </row>
    <row r="78" spans="1:13" ht="15.75" hidden="1" outlineLevel="1">
      <c r="A78" s="55"/>
      <c r="B78" s="64"/>
      <c r="C78" s="55"/>
      <c r="D78" s="55"/>
      <c r="E78" s="55"/>
      <c r="F78" s="89"/>
      <c r="G78" s="55"/>
      <c r="H78" s="55"/>
      <c r="I78" s="55"/>
      <c r="J78" s="55"/>
      <c r="K78" s="90"/>
      <c r="L78" s="90"/>
      <c r="M78" s="90"/>
    </row>
    <row r="79" spans="1:13" ht="15.75" hidden="1" outlineLevel="1">
      <c r="A79" s="55"/>
      <c r="B79" s="64"/>
      <c r="C79" s="55"/>
      <c r="D79" s="55"/>
      <c r="E79" s="55"/>
      <c r="F79" s="89"/>
      <c r="G79" s="55"/>
      <c r="H79" s="55"/>
      <c r="I79" s="55"/>
      <c r="J79" s="55"/>
      <c r="K79" s="90"/>
      <c r="L79" s="90"/>
      <c r="M79" s="90"/>
    </row>
    <row r="80" spans="1:13" ht="15.75" hidden="1" outlineLevel="1">
      <c r="A80" s="55"/>
      <c r="B80" s="64"/>
      <c r="C80" s="55"/>
      <c r="D80" s="55"/>
      <c r="E80" s="55"/>
      <c r="F80" s="89"/>
      <c r="G80" s="55"/>
      <c r="H80" s="55"/>
      <c r="I80" s="55"/>
      <c r="J80" s="55"/>
      <c r="K80" s="90"/>
      <c r="L80" s="90"/>
      <c r="M80" s="90"/>
    </row>
    <row r="81" spans="1:13" ht="15.75" hidden="1" outlineLevel="1">
      <c r="A81" s="55"/>
      <c r="B81" s="64"/>
      <c r="C81" s="55"/>
      <c r="D81" s="55"/>
      <c r="E81" s="55"/>
      <c r="F81" s="89"/>
      <c r="G81" s="55"/>
      <c r="H81" s="55"/>
      <c r="I81" s="55"/>
      <c r="J81" s="55"/>
      <c r="K81" s="90"/>
      <c r="L81" s="90"/>
      <c r="M81" s="90"/>
    </row>
    <row r="82" spans="1:13" ht="15.75" hidden="1" outlineLevel="1">
      <c r="A82" s="55"/>
      <c r="B82" s="70"/>
      <c r="C82" s="71"/>
      <c r="D82" s="71"/>
      <c r="E82" s="71"/>
      <c r="F82" s="71"/>
      <c r="G82" s="55"/>
      <c r="H82" s="55"/>
      <c r="I82" s="55"/>
      <c r="J82" s="55"/>
      <c r="K82" s="90"/>
      <c r="L82" s="90"/>
      <c r="M82" s="90"/>
    </row>
    <row r="83" spans="1:13" ht="15.75" collapsed="1">
      <c r="A83" s="725" t="s">
        <v>334</v>
      </c>
      <c r="B83" s="725"/>
      <c r="C83" s="725"/>
      <c r="D83" s="725"/>
      <c r="E83" s="725"/>
      <c r="F83" s="725"/>
      <c r="G83" s="725"/>
      <c r="H83" s="725"/>
      <c r="I83" s="725"/>
      <c r="J83" s="725"/>
      <c r="K83" s="725"/>
      <c r="L83" s="725"/>
      <c r="M83" s="725"/>
    </row>
    <row r="84" spans="1:13" ht="15.75">
      <c r="A84" s="725" t="s">
        <v>306</v>
      </c>
      <c r="B84" s="725"/>
      <c r="C84" s="725"/>
      <c r="D84" s="725"/>
      <c r="E84" s="725"/>
      <c r="F84" s="725"/>
      <c r="G84" s="725"/>
      <c r="H84" s="725"/>
      <c r="I84" s="725"/>
      <c r="J84" s="725"/>
      <c r="K84" s="725"/>
      <c r="L84" s="725"/>
      <c r="M84" s="725"/>
    </row>
    <row r="85" spans="1:13" ht="60.75" customHeight="1">
      <c r="A85" s="741" t="s">
        <v>335</v>
      </c>
      <c r="B85" s="722"/>
      <c r="C85" s="722"/>
      <c r="D85" s="722"/>
      <c r="E85" s="722"/>
      <c r="F85" s="722"/>
      <c r="G85" s="722"/>
      <c r="H85" s="722"/>
      <c r="I85" s="722"/>
      <c r="J85" s="722"/>
      <c r="K85" s="722"/>
      <c r="L85" s="722"/>
      <c r="M85" s="723"/>
    </row>
    <row r="87" spans="1:4" ht="19.5" customHeight="1">
      <c r="A87" s="56" t="s">
        <v>308</v>
      </c>
      <c r="B87" s="56"/>
      <c r="C87" s="56"/>
      <c r="D87" s="56"/>
    </row>
    <row r="88" spans="1:13" ht="46.5" customHeight="1">
      <c r="A88" s="724" t="s">
        <v>336</v>
      </c>
      <c r="B88" s="724"/>
      <c r="C88" s="724"/>
      <c r="D88" s="724"/>
      <c r="E88" s="724"/>
      <c r="F88" s="724"/>
      <c r="G88" s="724"/>
      <c r="H88" s="724"/>
      <c r="I88" s="724"/>
      <c r="J88" s="724"/>
      <c r="K88" s="724"/>
      <c r="L88" s="724"/>
      <c r="M88" s="724"/>
    </row>
    <row r="89" spans="1:4" ht="18" customHeight="1">
      <c r="A89" s="769" t="s">
        <v>310</v>
      </c>
      <c r="B89" s="769"/>
      <c r="C89" s="769"/>
      <c r="D89" s="769"/>
    </row>
    <row r="90" spans="1:4" ht="19.5" customHeight="1">
      <c r="A90" s="91" t="s">
        <v>311</v>
      </c>
      <c r="B90" s="91"/>
      <c r="C90" s="91"/>
      <c r="D90" s="91"/>
    </row>
    <row r="91" spans="1:5" ht="15.75">
      <c r="A91" s="740" t="s">
        <v>312</v>
      </c>
      <c r="B91" s="740"/>
      <c r="C91" s="740"/>
      <c r="D91" s="740"/>
      <c r="E91" s="740"/>
    </row>
    <row r="92" spans="1:13" ht="15.75">
      <c r="A92" s="740"/>
      <c r="B92" s="740"/>
      <c r="C92" s="740"/>
      <c r="D92" s="740"/>
      <c r="E92" s="740"/>
      <c r="G92" s="764"/>
      <c r="H92" s="764"/>
      <c r="J92" s="764" t="s">
        <v>639</v>
      </c>
      <c r="K92" s="764"/>
      <c r="L92" s="764"/>
      <c r="M92" s="764"/>
    </row>
    <row r="93" spans="1:13" ht="15.75" customHeight="1">
      <c r="A93" s="92"/>
      <c r="B93" s="92"/>
      <c r="C93" s="92"/>
      <c r="D93" s="92"/>
      <c r="E93" s="92"/>
      <c r="J93" s="687" t="s">
        <v>313</v>
      </c>
      <c r="K93" s="687"/>
      <c r="L93" s="687"/>
      <c r="M93" s="687"/>
    </row>
    <row r="94" spans="1:13" ht="43.5" customHeight="1">
      <c r="A94" s="740" t="s">
        <v>314</v>
      </c>
      <c r="B94" s="740"/>
      <c r="C94" s="740"/>
      <c r="D94" s="740"/>
      <c r="E94" s="740"/>
      <c r="G94" s="764"/>
      <c r="H94" s="764"/>
      <c r="J94" s="764" t="s">
        <v>643</v>
      </c>
      <c r="K94" s="764"/>
      <c r="L94" s="764"/>
      <c r="M94" s="764"/>
    </row>
    <row r="95" spans="1:13" ht="15.75" customHeight="1">
      <c r="A95" s="740"/>
      <c r="B95" s="740"/>
      <c r="C95" s="740"/>
      <c r="D95" s="740"/>
      <c r="E95" s="740"/>
      <c r="J95" s="687" t="s">
        <v>313</v>
      </c>
      <c r="K95" s="687"/>
      <c r="L95" s="687"/>
      <c r="M95" s="687"/>
    </row>
  </sheetData>
  <mergeCells count="71">
    <mergeCell ref="J1:M4"/>
    <mergeCell ref="A5:M5"/>
    <mergeCell ref="A6:M6"/>
    <mergeCell ref="A7:A8"/>
    <mergeCell ref="E7:M7"/>
    <mergeCell ref="E8:M8"/>
    <mergeCell ref="A9:A10"/>
    <mergeCell ref="E9:M9"/>
    <mergeCell ref="E10:M10"/>
    <mergeCell ref="A11:A12"/>
    <mergeCell ref="E11:M11"/>
    <mergeCell ref="E12:M12"/>
    <mergeCell ref="A13:M13"/>
    <mergeCell ref="B15:M15"/>
    <mergeCell ref="B16:M16"/>
    <mergeCell ref="B17:M17"/>
    <mergeCell ref="A20:M20"/>
    <mergeCell ref="B23:M23"/>
    <mergeCell ref="B24:M24"/>
    <mergeCell ref="B25:M25"/>
    <mergeCell ref="A30:A31"/>
    <mergeCell ref="B30:D31"/>
    <mergeCell ref="E30:G30"/>
    <mergeCell ref="H30:J30"/>
    <mergeCell ref="K30:M30"/>
    <mergeCell ref="R30:T30"/>
    <mergeCell ref="U30:W30"/>
    <mergeCell ref="X30:Z30"/>
    <mergeCell ref="B32:D32"/>
    <mergeCell ref="B33:D33"/>
    <mergeCell ref="B34:D34"/>
    <mergeCell ref="B35:D35"/>
    <mergeCell ref="B36:D36"/>
    <mergeCell ref="B37:D37"/>
    <mergeCell ref="B38:D38"/>
    <mergeCell ref="B39:D39"/>
    <mergeCell ref="A40:M40"/>
    <mergeCell ref="A41:M41"/>
    <mergeCell ref="A43:M43"/>
    <mergeCell ref="A46:A47"/>
    <mergeCell ref="B46:D47"/>
    <mergeCell ref="E46:G46"/>
    <mergeCell ref="H46:J46"/>
    <mergeCell ref="K46:M46"/>
    <mergeCell ref="B48:D48"/>
    <mergeCell ref="B49:D49"/>
    <mergeCell ref="A53:A54"/>
    <mergeCell ref="B53:B54"/>
    <mergeCell ref="C53:C54"/>
    <mergeCell ref="D53:D54"/>
    <mergeCell ref="E53:G53"/>
    <mergeCell ref="H53:J53"/>
    <mergeCell ref="K53:M53"/>
    <mergeCell ref="A58:M58"/>
    <mergeCell ref="A66:M66"/>
    <mergeCell ref="A67:M67"/>
    <mergeCell ref="A74:M74"/>
    <mergeCell ref="A75:M75"/>
    <mergeCell ref="A83:M83"/>
    <mergeCell ref="A84:M84"/>
    <mergeCell ref="A85:M85"/>
    <mergeCell ref="A88:M88"/>
    <mergeCell ref="A89:D89"/>
    <mergeCell ref="A91:E92"/>
    <mergeCell ref="G92:H92"/>
    <mergeCell ref="J92:M92"/>
    <mergeCell ref="J93:M93"/>
    <mergeCell ref="A94:E95"/>
    <mergeCell ref="G94:H94"/>
    <mergeCell ref="J94:M94"/>
    <mergeCell ref="J95:M95"/>
  </mergeCells>
  <printOptions/>
  <pageMargins left="0.49" right="0.2" top="0.72" bottom="0.48" header="0.5" footer="0.5"/>
  <pageSetup fitToHeight="3" fitToWidth="1" horizontalDpi="600" verticalDpi="600" orientation="portrait" paperSize="9" scale="58" r:id="rId1"/>
</worksheet>
</file>

<file path=xl/worksheets/sheet30.xml><?xml version="1.0" encoding="utf-8"?>
<worksheet xmlns="http://schemas.openxmlformats.org/spreadsheetml/2006/main" xmlns:r="http://schemas.openxmlformats.org/officeDocument/2006/relationships">
  <dimension ref="A1:Z75"/>
  <sheetViews>
    <sheetView view="pageBreakPreview" zoomScale="85" zoomScaleSheetLayoutView="85" zoomScalePageLayoutView="0" workbookViewId="0" topLeftCell="A5">
      <selection activeCell="A62" sqref="A62"/>
    </sheetView>
  </sheetViews>
  <sheetFormatPr defaultColWidth="9.00390625" defaultRowHeight="12.75"/>
  <cols>
    <col min="1" max="1" width="9.00390625" style="488" customWidth="1"/>
    <col min="2" max="2" width="18.25390625" style="488" customWidth="1"/>
    <col min="3" max="3" width="11.625" style="488" customWidth="1"/>
    <col min="4" max="4" width="20.00390625" style="488" customWidth="1"/>
    <col min="5" max="13" width="13.00390625" style="488" customWidth="1"/>
    <col min="14" max="16384" width="9.125" style="488" customWidth="1"/>
  </cols>
  <sheetData>
    <row r="1" spans="10:13" ht="15.75" customHeight="1" hidden="1">
      <c r="J1" s="1184" t="s">
        <v>644</v>
      </c>
      <c r="K1" s="1184"/>
      <c r="L1" s="1184"/>
      <c r="M1" s="1184"/>
    </row>
    <row r="2" spans="10:13" ht="15.75" hidden="1">
      <c r="J2" s="1184"/>
      <c r="K2" s="1184"/>
      <c r="L2" s="1184"/>
      <c r="M2" s="1184"/>
    </row>
    <row r="3" spans="10:13" ht="15.75" hidden="1">
      <c r="J3" s="1184"/>
      <c r="K3" s="1184"/>
      <c r="L3" s="1184"/>
      <c r="M3" s="1184"/>
    </row>
    <row r="4" spans="10:13" ht="15.75" hidden="1">
      <c r="J4" s="1184"/>
      <c r="K4" s="1184"/>
      <c r="L4" s="1184"/>
      <c r="M4" s="1184"/>
    </row>
    <row r="5" spans="1:13" ht="15.75">
      <c r="A5" s="1186" t="s">
        <v>215</v>
      </c>
      <c r="B5" s="1186"/>
      <c r="C5" s="1186"/>
      <c r="D5" s="1186"/>
      <c r="E5" s="1186"/>
      <c r="F5" s="1186"/>
      <c r="G5" s="1186"/>
      <c r="H5" s="1186"/>
      <c r="I5" s="1186"/>
      <c r="J5" s="1186"/>
      <c r="K5" s="1186"/>
      <c r="L5" s="1186"/>
      <c r="M5" s="1186"/>
    </row>
    <row r="6" spans="1:13" ht="15.75">
      <c r="A6" s="1186" t="s">
        <v>645</v>
      </c>
      <c r="B6" s="1186"/>
      <c r="C6" s="1186"/>
      <c r="D6" s="1186"/>
      <c r="E6" s="1186"/>
      <c r="F6" s="1186"/>
      <c r="G6" s="1186"/>
      <c r="H6" s="1186"/>
      <c r="I6" s="1186"/>
      <c r="J6" s="1186"/>
      <c r="K6" s="1186"/>
      <c r="L6" s="1186"/>
      <c r="M6" s="1186"/>
    </row>
    <row r="7" spans="1:13" ht="15.75">
      <c r="A7" s="1185" t="s">
        <v>551</v>
      </c>
      <c r="B7" s="489" t="s">
        <v>552</v>
      </c>
      <c r="C7" s="490"/>
      <c r="E7" s="1177" t="s">
        <v>553</v>
      </c>
      <c r="F7" s="1177"/>
      <c r="G7" s="1177"/>
      <c r="H7" s="1177"/>
      <c r="I7" s="1177"/>
      <c r="J7" s="1177"/>
      <c r="K7" s="1177"/>
      <c r="L7" s="1177"/>
      <c r="M7" s="1177"/>
    </row>
    <row r="8" spans="1:13" ht="15" customHeight="1">
      <c r="A8" s="1185"/>
      <c r="B8" s="491" t="s">
        <v>646</v>
      </c>
      <c r="C8" s="490"/>
      <c r="E8" s="1182" t="s">
        <v>555</v>
      </c>
      <c r="F8" s="1182"/>
      <c r="G8" s="1182"/>
      <c r="H8" s="1182"/>
      <c r="I8" s="1182"/>
      <c r="J8" s="1182"/>
      <c r="K8" s="1182"/>
      <c r="L8" s="1182"/>
      <c r="M8" s="1182"/>
    </row>
    <row r="9" spans="1:13" ht="15.75">
      <c r="A9" s="1185" t="s">
        <v>556</v>
      </c>
      <c r="B9" s="489" t="s">
        <v>557</v>
      </c>
      <c r="C9" s="490"/>
      <c r="E9" s="1177" t="s">
        <v>410</v>
      </c>
      <c r="F9" s="1177"/>
      <c r="G9" s="1177"/>
      <c r="H9" s="1177"/>
      <c r="I9" s="1177"/>
      <c r="J9" s="1177"/>
      <c r="K9" s="1177"/>
      <c r="L9" s="1177"/>
      <c r="M9" s="1177"/>
    </row>
    <row r="10" spans="1:13" ht="15" customHeight="1">
      <c r="A10" s="1185"/>
      <c r="B10" s="491" t="s">
        <v>646</v>
      </c>
      <c r="C10" s="490"/>
      <c r="E10" s="1187" t="s">
        <v>558</v>
      </c>
      <c r="F10" s="1187"/>
      <c r="G10" s="1187"/>
      <c r="H10" s="1187"/>
      <c r="I10" s="1187"/>
      <c r="J10" s="1187"/>
      <c r="K10" s="1187"/>
      <c r="L10" s="1187"/>
      <c r="M10" s="1187"/>
    </row>
    <row r="11" spans="1:13" ht="15.75">
      <c r="A11" s="1185" t="s">
        <v>559</v>
      </c>
      <c r="B11" s="489" t="s">
        <v>498</v>
      </c>
      <c r="C11" s="492">
        <v>1030</v>
      </c>
      <c r="E11" s="1177" t="s">
        <v>499</v>
      </c>
      <c r="F11" s="1177"/>
      <c r="G11" s="1177"/>
      <c r="H11" s="1177"/>
      <c r="I11" s="1177"/>
      <c r="J11" s="1177"/>
      <c r="K11" s="1177"/>
      <c r="L11" s="1177"/>
      <c r="M11" s="1177"/>
    </row>
    <row r="12" spans="1:13" ht="15" customHeight="1">
      <c r="A12" s="1185"/>
      <c r="B12" s="493" t="s">
        <v>650</v>
      </c>
      <c r="C12" s="493" t="s">
        <v>563</v>
      </c>
      <c r="E12" s="1182" t="s">
        <v>564</v>
      </c>
      <c r="F12" s="1182"/>
      <c r="G12" s="1182"/>
      <c r="H12" s="1182"/>
      <c r="I12" s="1182"/>
      <c r="J12" s="1182"/>
      <c r="K12" s="1182"/>
      <c r="L12" s="1182"/>
      <c r="M12" s="1182"/>
    </row>
    <row r="13" spans="1:13" ht="19.5" customHeight="1">
      <c r="A13" s="1183" t="s">
        <v>651</v>
      </c>
      <c r="B13" s="1183"/>
      <c r="C13" s="1183"/>
      <c r="D13" s="1183"/>
      <c r="E13" s="1183"/>
      <c r="F13" s="1183"/>
      <c r="G13" s="1183"/>
      <c r="H13" s="1183"/>
      <c r="I13" s="1183"/>
      <c r="J13" s="1183"/>
      <c r="K13" s="1183"/>
      <c r="L13" s="1183"/>
      <c r="M13" s="1183"/>
    </row>
    <row r="14" ht="15.75">
      <c r="A14" s="496"/>
    </row>
    <row r="15" spans="1:13" ht="31.5">
      <c r="A15" s="497" t="s">
        <v>576</v>
      </c>
      <c r="B15" s="1173" t="s">
        <v>652</v>
      </c>
      <c r="C15" s="1173"/>
      <c r="D15" s="1173"/>
      <c r="E15" s="1173"/>
      <c r="F15" s="1173"/>
      <c r="G15" s="1173"/>
      <c r="H15" s="1173"/>
      <c r="I15" s="1173"/>
      <c r="J15" s="1173"/>
      <c r="K15" s="1173"/>
      <c r="L15" s="1173"/>
      <c r="M15" s="1173"/>
    </row>
    <row r="16" spans="1:13" ht="15.75">
      <c r="A16" s="497">
        <v>1</v>
      </c>
      <c r="B16" s="1173" t="s">
        <v>653</v>
      </c>
      <c r="C16" s="1173"/>
      <c r="D16" s="1173"/>
      <c r="E16" s="1173"/>
      <c r="F16" s="1173"/>
      <c r="G16" s="1173"/>
      <c r="H16" s="1173"/>
      <c r="I16" s="1173"/>
      <c r="J16" s="1173"/>
      <c r="K16" s="1173"/>
      <c r="L16" s="1173"/>
      <c r="M16" s="1173"/>
    </row>
    <row r="17" spans="1:13" ht="15.75">
      <c r="A17" s="497"/>
      <c r="B17" s="1173"/>
      <c r="C17" s="1173"/>
      <c r="D17" s="1173"/>
      <c r="E17" s="1173"/>
      <c r="F17" s="1173"/>
      <c r="G17" s="1173"/>
      <c r="H17" s="1173"/>
      <c r="I17" s="1173"/>
      <c r="J17" s="1173"/>
      <c r="K17" s="1173"/>
      <c r="L17" s="1173"/>
      <c r="M17" s="1173"/>
    </row>
    <row r="18" ht="15.75">
      <c r="A18" s="496"/>
    </row>
    <row r="19" spans="1:13" ht="40.5" customHeight="1">
      <c r="A19" s="1178" t="s">
        <v>679</v>
      </c>
      <c r="B19" s="1178"/>
      <c r="C19" s="1178"/>
      <c r="D19" s="1178"/>
      <c r="E19" s="1178"/>
      <c r="F19" s="1178"/>
      <c r="G19" s="1178"/>
      <c r="H19" s="1178"/>
      <c r="I19" s="1178"/>
      <c r="J19" s="1178"/>
      <c r="K19" s="1178"/>
      <c r="L19" s="1178"/>
      <c r="M19" s="1178"/>
    </row>
    <row r="20" ht="15.75">
      <c r="A20" s="490"/>
    </row>
    <row r="21" ht="15.75">
      <c r="A21" s="498" t="s">
        <v>656</v>
      </c>
    </row>
    <row r="22" ht="15.75">
      <c r="A22" s="496"/>
    </row>
    <row r="23" spans="1:13" ht="32.25" customHeight="1">
      <c r="A23" s="497" t="s">
        <v>576</v>
      </c>
      <c r="B23" s="1173" t="s">
        <v>657</v>
      </c>
      <c r="C23" s="1173"/>
      <c r="D23" s="1173"/>
      <c r="E23" s="1173"/>
      <c r="F23" s="1173"/>
      <c r="G23" s="1173"/>
      <c r="H23" s="1173"/>
      <c r="I23" s="1173"/>
      <c r="J23" s="1173"/>
      <c r="K23" s="1173"/>
      <c r="L23" s="1173"/>
      <c r="M23" s="1173"/>
    </row>
    <row r="24" spans="1:13" ht="15.75">
      <c r="A24" s="497">
        <v>1</v>
      </c>
      <c r="B24" s="1173" t="s">
        <v>500</v>
      </c>
      <c r="C24" s="1173"/>
      <c r="D24" s="1173"/>
      <c r="E24" s="1173"/>
      <c r="F24" s="1173"/>
      <c r="G24" s="1173"/>
      <c r="H24" s="1173"/>
      <c r="I24" s="1173"/>
      <c r="J24" s="1173"/>
      <c r="K24" s="1173"/>
      <c r="L24" s="1173"/>
      <c r="M24" s="1173"/>
    </row>
    <row r="25" spans="1:13" ht="15.75">
      <c r="A25" s="497"/>
      <c r="B25" s="1173"/>
      <c r="C25" s="1173"/>
      <c r="D25" s="1173"/>
      <c r="E25" s="1173"/>
      <c r="F25" s="1173"/>
      <c r="G25" s="1173"/>
      <c r="H25" s="1173"/>
      <c r="I25" s="1173"/>
      <c r="J25" s="1173"/>
      <c r="K25" s="1173"/>
      <c r="L25" s="1173"/>
      <c r="M25" s="1173"/>
    </row>
    <row r="26" ht="15.75">
      <c r="A26" s="496"/>
    </row>
    <row r="27" ht="15.75">
      <c r="A27" s="498" t="s">
        <v>658</v>
      </c>
    </row>
    <row r="28" ht="15.75">
      <c r="A28" s="490" t="s">
        <v>659</v>
      </c>
    </row>
    <row r="29" ht="15.75">
      <c r="A29" s="496"/>
    </row>
    <row r="30" spans="1:26" ht="30" customHeight="1">
      <c r="A30" s="1173" t="s">
        <v>576</v>
      </c>
      <c r="B30" s="1173" t="s">
        <v>660</v>
      </c>
      <c r="C30" s="1173"/>
      <c r="D30" s="1173"/>
      <c r="E30" s="1173" t="s">
        <v>568</v>
      </c>
      <c r="F30" s="1173"/>
      <c r="G30" s="1173"/>
      <c r="H30" s="1173" t="s">
        <v>661</v>
      </c>
      <c r="I30" s="1173"/>
      <c r="J30" s="1173"/>
      <c r="K30" s="1173" t="s">
        <v>570</v>
      </c>
      <c r="L30" s="1173"/>
      <c r="M30" s="1173"/>
      <c r="R30" s="1181"/>
      <c r="S30" s="1181"/>
      <c r="T30" s="1181"/>
      <c r="U30" s="1181"/>
      <c r="V30" s="1181"/>
      <c r="W30" s="1181"/>
      <c r="X30" s="1181"/>
      <c r="Y30" s="1181"/>
      <c r="Z30" s="1181"/>
    </row>
    <row r="31" spans="1:26" ht="33" customHeight="1">
      <c r="A31" s="1173"/>
      <c r="B31" s="1173"/>
      <c r="C31" s="1173"/>
      <c r="D31" s="1173"/>
      <c r="E31" s="497" t="s">
        <v>571</v>
      </c>
      <c r="F31" s="497" t="s">
        <v>572</v>
      </c>
      <c r="G31" s="497" t="s">
        <v>573</v>
      </c>
      <c r="H31" s="497" t="s">
        <v>571</v>
      </c>
      <c r="I31" s="497" t="s">
        <v>572</v>
      </c>
      <c r="J31" s="497" t="s">
        <v>573</v>
      </c>
      <c r="K31" s="497" t="s">
        <v>571</v>
      </c>
      <c r="L31" s="497" t="s">
        <v>572</v>
      </c>
      <c r="M31" s="497" t="s">
        <v>573</v>
      </c>
      <c r="R31" s="499"/>
      <c r="S31" s="499"/>
      <c r="T31" s="499"/>
      <c r="U31" s="499"/>
      <c r="V31" s="499"/>
      <c r="W31" s="499"/>
      <c r="X31" s="499"/>
      <c r="Y31" s="499"/>
      <c r="Z31" s="499"/>
    </row>
    <row r="32" spans="1:26" ht="15.75">
      <c r="A32" s="497">
        <v>1</v>
      </c>
      <c r="B32" s="1173">
        <v>2</v>
      </c>
      <c r="C32" s="1173"/>
      <c r="D32" s="1173"/>
      <c r="E32" s="497">
        <v>3</v>
      </c>
      <c r="F32" s="497">
        <v>4</v>
      </c>
      <c r="G32" s="497">
        <v>5</v>
      </c>
      <c r="H32" s="497">
        <v>6</v>
      </c>
      <c r="I32" s="497">
        <v>7</v>
      </c>
      <c r="J32" s="497">
        <v>8</v>
      </c>
      <c r="K32" s="497">
        <v>9</v>
      </c>
      <c r="L32" s="497">
        <v>10</v>
      </c>
      <c r="M32" s="497">
        <v>11</v>
      </c>
      <c r="R32" s="499"/>
      <c r="S32" s="499"/>
      <c r="T32" s="499"/>
      <c r="U32" s="499"/>
      <c r="V32" s="499"/>
      <c r="W32" s="499"/>
      <c r="X32" s="499"/>
      <c r="Y32" s="499"/>
      <c r="Z32" s="499"/>
    </row>
    <row r="33" spans="1:26" ht="15.75">
      <c r="A33" s="497">
        <v>1</v>
      </c>
      <c r="B33" s="1173" t="s">
        <v>341</v>
      </c>
      <c r="C33" s="1173"/>
      <c r="D33" s="1173"/>
      <c r="E33" s="497">
        <v>17308</v>
      </c>
      <c r="F33" s="497"/>
      <c r="G33" s="497">
        <f>E33</f>
        <v>17308</v>
      </c>
      <c r="H33" s="497">
        <v>16061.21</v>
      </c>
      <c r="I33" s="497"/>
      <c r="J33" s="497">
        <f>H33</f>
        <v>16061.21</v>
      </c>
      <c r="K33" s="497">
        <f>J33-G33</f>
        <v>-1246.7900000000009</v>
      </c>
      <c r="L33" s="497"/>
      <c r="M33" s="497">
        <f>K33</f>
        <v>-1246.7900000000009</v>
      </c>
      <c r="R33" s="499"/>
      <c r="S33" s="499"/>
      <c r="T33" s="499"/>
      <c r="U33" s="499"/>
      <c r="V33" s="499"/>
      <c r="W33" s="499"/>
      <c r="X33" s="499"/>
      <c r="Y33" s="499"/>
      <c r="Z33" s="499"/>
    </row>
    <row r="34" spans="1:26" ht="15.75">
      <c r="A34" s="497"/>
      <c r="B34" s="1173" t="s">
        <v>592</v>
      </c>
      <c r="C34" s="1173"/>
      <c r="D34" s="1173"/>
      <c r="E34" s="497">
        <f>E33</f>
        <v>17308</v>
      </c>
      <c r="F34" s="497"/>
      <c r="G34" s="497">
        <f>G33</f>
        <v>17308</v>
      </c>
      <c r="H34" s="497">
        <f>H33</f>
        <v>16061.21</v>
      </c>
      <c r="I34" s="497"/>
      <c r="J34" s="497">
        <f>J33</f>
        <v>16061.21</v>
      </c>
      <c r="K34" s="497">
        <f>K33</f>
        <v>-1246.7900000000009</v>
      </c>
      <c r="L34" s="497"/>
      <c r="M34" s="497">
        <f>M33</f>
        <v>-1246.7900000000009</v>
      </c>
      <c r="R34" s="499"/>
      <c r="S34" s="499"/>
      <c r="T34" s="499"/>
      <c r="U34" s="499"/>
      <c r="V34" s="499"/>
      <c r="W34" s="499"/>
      <c r="X34" s="499"/>
      <c r="Y34" s="499"/>
      <c r="Z34" s="499"/>
    </row>
    <row r="35" spans="1:13" ht="52.5" customHeight="1">
      <c r="A35" s="1179" t="s">
        <v>501</v>
      </c>
      <c r="B35" s="1180"/>
      <c r="C35" s="1180"/>
      <c r="D35" s="1180"/>
      <c r="E35" s="1180"/>
      <c r="F35" s="1180"/>
      <c r="G35" s="1180"/>
      <c r="H35" s="1180"/>
      <c r="I35" s="1180"/>
      <c r="J35" s="1180"/>
      <c r="K35" s="1180"/>
      <c r="L35" s="1180"/>
      <c r="M35" s="1180"/>
    </row>
    <row r="36" ht="15.75">
      <c r="A36" s="496"/>
    </row>
    <row r="37" spans="1:13" ht="33" customHeight="1">
      <c r="A37" s="1178" t="s">
        <v>668</v>
      </c>
      <c r="B37" s="1178"/>
      <c r="C37" s="1178"/>
      <c r="D37" s="1178"/>
      <c r="E37" s="1178"/>
      <c r="F37" s="1178"/>
      <c r="G37" s="1178"/>
      <c r="H37" s="1178"/>
      <c r="I37" s="1178"/>
      <c r="J37" s="1178"/>
      <c r="K37" s="1178"/>
      <c r="L37" s="1178"/>
      <c r="M37" s="1178"/>
    </row>
    <row r="38" ht="15.75">
      <c r="A38" s="490" t="s">
        <v>659</v>
      </c>
    </row>
    <row r="39" ht="15.75">
      <c r="A39" s="496"/>
    </row>
    <row r="40" spans="1:13" ht="31.5" customHeight="1">
      <c r="A40" s="1173" t="s">
        <v>669</v>
      </c>
      <c r="B40" s="1173" t="s">
        <v>670</v>
      </c>
      <c r="C40" s="1173"/>
      <c r="D40" s="1173"/>
      <c r="E40" s="1173" t="s">
        <v>568</v>
      </c>
      <c r="F40" s="1173"/>
      <c r="G40" s="1173"/>
      <c r="H40" s="1173" t="s">
        <v>661</v>
      </c>
      <c r="I40" s="1173"/>
      <c r="J40" s="1173"/>
      <c r="K40" s="1173" t="s">
        <v>570</v>
      </c>
      <c r="L40" s="1173"/>
      <c r="M40" s="1173"/>
    </row>
    <row r="41" spans="1:13" ht="33.75" customHeight="1">
      <c r="A41" s="1173"/>
      <c r="B41" s="1173"/>
      <c r="C41" s="1173"/>
      <c r="D41" s="1173"/>
      <c r="E41" s="497" t="s">
        <v>571</v>
      </c>
      <c r="F41" s="497" t="s">
        <v>572</v>
      </c>
      <c r="G41" s="497" t="s">
        <v>573</v>
      </c>
      <c r="H41" s="497" t="s">
        <v>571</v>
      </c>
      <c r="I41" s="497" t="s">
        <v>572</v>
      </c>
      <c r="J41" s="497" t="s">
        <v>573</v>
      </c>
      <c r="K41" s="497" t="s">
        <v>571</v>
      </c>
      <c r="L41" s="497" t="s">
        <v>572</v>
      </c>
      <c r="M41" s="497" t="s">
        <v>573</v>
      </c>
    </row>
    <row r="42" spans="1:13" ht="15.75">
      <c r="A42" s="497">
        <v>1</v>
      </c>
      <c r="B42" s="1173">
        <v>2</v>
      </c>
      <c r="C42" s="1173"/>
      <c r="D42" s="1173"/>
      <c r="E42" s="497">
        <v>3</v>
      </c>
      <c r="F42" s="497">
        <v>4</v>
      </c>
      <c r="G42" s="497">
        <v>5</v>
      </c>
      <c r="H42" s="497">
        <v>6</v>
      </c>
      <c r="I42" s="497">
        <v>7</v>
      </c>
      <c r="J42" s="497">
        <v>8</v>
      </c>
      <c r="K42" s="497">
        <v>9</v>
      </c>
      <c r="L42" s="497">
        <v>10</v>
      </c>
      <c r="M42" s="497">
        <v>11</v>
      </c>
    </row>
    <row r="43" spans="1:13" ht="36" customHeight="1">
      <c r="A43" s="497">
        <v>1</v>
      </c>
      <c r="B43" s="1174" t="s">
        <v>671</v>
      </c>
      <c r="C43" s="1175"/>
      <c r="D43" s="1176"/>
      <c r="E43" s="497">
        <v>17308</v>
      </c>
      <c r="F43" s="497"/>
      <c r="G43" s="497">
        <f>E43</f>
        <v>17308</v>
      </c>
      <c r="H43" s="497">
        <v>16061.21</v>
      </c>
      <c r="I43" s="497"/>
      <c r="J43" s="497">
        <f>H43</f>
        <v>16061.21</v>
      </c>
      <c r="K43" s="497">
        <f>H43-E43</f>
        <v>-1246.7900000000009</v>
      </c>
      <c r="L43" s="497"/>
      <c r="M43" s="497">
        <f>K43</f>
        <v>-1246.7900000000009</v>
      </c>
    </row>
    <row r="44" ht="15.75">
      <c r="A44" s="496"/>
    </row>
    <row r="45" ht="15.75">
      <c r="A45" s="498" t="s">
        <v>672</v>
      </c>
    </row>
    <row r="46" ht="15.75">
      <c r="A46" s="496"/>
    </row>
    <row r="47" spans="1:13" ht="29.25" customHeight="1">
      <c r="A47" s="1173" t="s">
        <v>669</v>
      </c>
      <c r="B47" s="1173" t="s">
        <v>602</v>
      </c>
      <c r="C47" s="1173" t="s">
        <v>603</v>
      </c>
      <c r="D47" s="1173" t="s">
        <v>604</v>
      </c>
      <c r="E47" s="1173" t="s">
        <v>568</v>
      </c>
      <c r="F47" s="1173"/>
      <c r="G47" s="1173"/>
      <c r="H47" s="1173" t="s">
        <v>673</v>
      </c>
      <c r="I47" s="1173"/>
      <c r="J47" s="1173"/>
      <c r="K47" s="1173" t="s">
        <v>570</v>
      </c>
      <c r="L47" s="1173"/>
      <c r="M47" s="1173"/>
    </row>
    <row r="48" spans="1:13" ht="30.75" customHeight="1">
      <c r="A48" s="1173"/>
      <c r="B48" s="1173"/>
      <c r="C48" s="1173"/>
      <c r="D48" s="1173"/>
      <c r="E48" s="497" t="s">
        <v>571</v>
      </c>
      <c r="F48" s="497" t="s">
        <v>572</v>
      </c>
      <c r="G48" s="497" t="s">
        <v>573</v>
      </c>
      <c r="H48" s="497" t="s">
        <v>571</v>
      </c>
      <c r="I48" s="497" t="s">
        <v>572</v>
      </c>
      <c r="J48" s="497" t="s">
        <v>573</v>
      </c>
      <c r="K48" s="497" t="s">
        <v>571</v>
      </c>
      <c r="L48" s="497" t="s">
        <v>572</v>
      </c>
      <c r="M48" s="497" t="s">
        <v>573</v>
      </c>
    </row>
    <row r="49" spans="1:13" ht="15.75">
      <c r="A49" s="497">
        <v>1</v>
      </c>
      <c r="B49" s="497">
        <v>2</v>
      </c>
      <c r="C49" s="497">
        <v>3</v>
      </c>
      <c r="D49" s="497">
        <v>4</v>
      </c>
      <c r="E49" s="497">
        <v>5</v>
      </c>
      <c r="F49" s="497">
        <v>6</v>
      </c>
      <c r="G49" s="497">
        <v>7</v>
      </c>
      <c r="H49" s="497">
        <v>8</v>
      </c>
      <c r="I49" s="497">
        <v>9</v>
      </c>
      <c r="J49" s="497">
        <v>10</v>
      </c>
      <c r="K49" s="497">
        <v>11</v>
      </c>
      <c r="L49" s="497">
        <v>12</v>
      </c>
      <c r="M49" s="497">
        <v>13</v>
      </c>
    </row>
    <row r="50" spans="1:13" ht="15.75">
      <c r="A50" s="497">
        <v>1</v>
      </c>
      <c r="B50" s="497" t="s">
        <v>607</v>
      </c>
      <c r="C50" s="497"/>
      <c r="D50" s="497"/>
      <c r="E50" s="497"/>
      <c r="F50" s="497"/>
      <c r="G50" s="497"/>
      <c r="H50" s="497"/>
      <c r="I50" s="497"/>
      <c r="J50" s="497"/>
      <c r="K50" s="497"/>
      <c r="L50" s="497"/>
      <c r="M50" s="497"/>
    </row>
    <row r="51" spans="1:13" ht="173.25">
      <c r="A51" s="497"/>
      <c r="B51" s="497" t="s">
        <v>502</v>
      </c>
      <c r="C51" s="497" t="s">
        <v>398</v>
      </c>
      <c r="D51" s="497" t="s">
        <v>503</v>
      </c>
      <c r="E51" s="497">
        <v>17308</v>
      </c>
      <c r="F51" s="497"/>
      <c r="G51" s="497">
        <f>E51</f>
        <v>17308</v>
      </c>
      <c r="H51" s="497">
        <v>16061.21</v>
      </c>
      <c r="I51" s="497"/>
      <c r="J51" s="497">
        <f>H51</f>
        <v>16061.21</v>
      </c>
      <c r="K51" s="497">
        <f>H51-E51</f>
        <v>-1246.7900000000009</v>
      </c>
      <c r="L51" s="497"/>
      <c r="M51" s="497">
        <f>K51</f>
        <v>-1246.7900000000009</v>
      </c>
    </row>
    <row r="52" spans="1:13" ht="15.75">
      <c r="A52" s="497"/>
      <c r="B52" s="497"/>
      <c r="C52" s="497"/>
      <c r="D52" s="497"/>
      <c r="E52" s="497"/>
      <c r="F52" s="497"/>
      <c r="G52" s="497"/>
      <c r="H52" s="497"/>
      <c r="I52" s="497"/>
      <c r="J52" s="497"/>
      <c r="K52" s="497"/>
      <c r="L52" s="497"/>
      <c r="M52" s="497"/>
    </row>
    <row r="53" spans="1:13" ht="60.75" customHeight="1">
      <c r="A53" s="1174" t="s">
        <v>504</v>
      </c>
      <c r="B53" s="1175"/>
      <c r="C53" s="1175"/>
      <c r="D53" s="1175"/>
      <c r="E53" s="1175"/>
      <c r="F53" s="1175"/>
      <c r="G53" s="1175"/>
      <c r="H53" s="1175"/>
      <c r="I53" s="1175"/>
      <c r="J53" s="1175"/>
      <c r="K53" s="1175"/>
      <c r="L53" s="1175"/>
      <c r="M53" s="1176"/>
    </row>
    <row r="54" spans="1:13" ht="15.75">
      <c r="A54" s="497">
        <v>2</v>
      </c>
      <c r="B54" s="497" t="s">
        <v>612</v>
      </c>
      <c r="C54" s="497"/>
      <c r="D54" s="497"/>
      <c r="E54" s="497"/>
      <c r="F54" s="497"/>
      <c r="G54" s="497"/>
      <c r="H54" s="497"/>
      <c r="I54" s="497"/>
      <c r="J54" s="497"/>
      <c r="K54" s="497"/>
      <c r="L54" s="497"/>
      <c r="M54" s="497"/>
    </row>
    <row r="55" spans="1:13" ht="391.5" customHeight="1">
      <c r="A55" s="497"/>
      <c r="B55" s="497" t="s">
        <v>505</v>
      </c>
      <c r="C55" s="497" t="s">
        <v>844</v>
      </c>
      <c r="D55" s="497" t="s">
        <v>506</v>
      </c>
      <c r="E55" s="497">
        <v>25</v>
      </c>
      <c r="F55" s="497"/>
      <c r="G55" s="497">
        <f>E55</f>
        <v>25</v>
      </c>
      <c r="H55" s="497">
        <v>24</v>
      </c>
      <c r="I55" s="497"/>
      <c r="J55" s="497">
        <f>H55</f>
        <v>24</v>
      </c>
      <c r="K55" s="497">
        <f>H55-E55</f>
        <v>-1</v>
      </c>
      <c r="L55" s="497"/>
      <c r="M55" s="497">
        <f>K55</f>
        <v>-1</v>
      </c>
    </row>
    <row r="56" spans="1:13" ht="15.75">
      <c r="A56" s="497"/>
      <c r="B56" s="497"/>
      <c r="C56" s="497"/>
      <c r="D56" s="497"/>
      <c r="E56" s="497"/>
      <c r="F56" s="497"/>
      <c r="G56" s="497"/>
      <c r="H56" s="497"/>
      <c r="I56" s="497"/>
      <c r="J56" s="497"/>
      <c r="K56" s="497"/>
      <c r="L56" s="497"/>
      <c r="M56" s="497"/>
    </row>
    <row r="57" spans="1:13" ht="41.25" customHeight="1">
      <c r="A57" s="1174" t="s">
        <v>507</v>
      </c>
      <c r="B57" s="1175"/>
      <c r="C57" s="1175"/>
      <c r="D57" s="1175"/>
      <c r="E57" s="1175"/>
      <c r="F57" s="1175"/>
      <c r="G57" s="1175"/>
      <c r="H57" s="1175"/>
      <c r="I57" s="1175"/>
      <c r="J57" s="1175"/>
      <c r="K57" s="1175"/>
      <c r="L57" s="1175"/>
      <c r="M57" s="1176"/>
    </row>
    <row r="58" spans="1:13" ht="15.75">
      <c r="A58" s="497">
        <v>3</v>
      </c>
      <c r="B58" s="497" t="s">
        <v>617</v>
      </c>
      <c r="C58" s="497"/>
      <c r="D58" s="497"/>
      <c r="E58" s="497"/>
      <c r="F58" s="497"/>
      <c r="G58" s="497"/>
      <c r="H58" s="497"/>
      <c r="I58" s="497"/>
      <c r="J58" s="497"/>
      <c r="K58" s="497"/>
      <c r="L58" s="497"/>
      <c r="M58" s="497"/>
    </row>
    <row r="59" spans="1:13" ht="173.25">
      <c r="A59" s="497"/>
      <c r="B59" s="497" t="s">
        <v>508</v>
      </c>
      <c r="C59" s="497" t="s">
        <v>398</v>
      </c>
      <c r="D59" s="497" t="s">
        <v>509</v>
      </c>
      <c r="E59" s="497">
        <v>692.32</v>
      </c>
      <c r="F59" s="497"/>
      <c r="G59" s="497">
        <f>E59</f>
        <v>692.32</v>
      </c>
      <c r="H59" s="497">
        <v>669.22</v>
      </c>
      <c r="I59" s="497"/>
      <c r="J59" s="497">
        <f>H59</f>
        <v>669.22</v>
      </c>
      <c r="K59" s="497">
        <f>H59-E59</f>
        <v>-23.100000000000023</v>
      </c>
      <c r="L59" s="497"/>
      <c r="M59" s="497">
        <f>K59</f>
        <v>-23.100000000000023</v>
      </c>
    </row>
    <row r="60" spans="1:13" ht="15.75">
      <c r="A60" s="497"/>
      <c r="B60" s="497"/>
      <c r="C60" s="497"/>
      <c r="D60" s="497"/>
      <c r="E60" s="497"/>
      <c r="F60" s="497"/>
      <c r="G60" s="497"/>
      <c r="H60" s="497"/>
      <c r="I60" s="497"/>
      <c r="J60" s="497"/>
      <c r="K60" s="497"/>
      <c r="L60" s="497"/>
      <c r="M60" s="497"/>
    </row>
    <row r="61" spans="1:13" ht="48.75" customHeight="1">
      <c r="A61" s="1174" t="s">
        <v>510</v>
      </c>
      <c r="B61" s="1175"/>
      <c r="C61" s="1175"/>
      <c r="D61" s="1175"/>
      <c r="E61" s="1175"/>
      <c r="F61" s="1175"/>
      <c r="G61" s="1175"/>
      <c r="H61" s="1175"/>
      <c r="I61" s="1175"/>
      <c r="J61" s="1175"/>
      <c r="K61" s="1175"/>
      <c r="L61" s="1175"/>
      <c r="M61" s="1176"/>
    </row>
    <row r="62" spans="1:13" ht="15.75">
      <c r="A62" s="497">
        <v>4</v>
      </c>
      <c r="B62" s="497" t="s">
        <v>633</v>
      </c>
      <c r="C62" s="497"/>
      <c r="D62" s="497"/>
      <c r="E62" s="497"/>
      <c r="F62" s="497"/>
      <c r="G62" s="497"/>
      <c r="H62" s="497"/>
      <c r="I62" s="497"/>
      <c r="J62" s="497"/>
      <c r="K62" s="497"/>
      <c r="L62" s="497"/>
      <c r="M62" s="497"/>
    </row>
    <row r="63" spans="1:13" ht="220.5">
      <c r="A63" s="497"/>
      <c r="B63" s="497" t="s">
        <v>511</v>
      </c>
      <c r="C63" s="497" t="s">
        <v>635</v>
      </c>
      <c r="D63" s="497" t="s">
        <v>512</v>
      </c>
      <c r="E63" s="497">
        <v>100</v>
      </c>
      <c r="F63" s="497"/>
      <c r="G63" s="497">
        <f>E63</f>
        <v>100</v>
      </c>
      <c r="H63" s="497">
        <v>100</v>
      </c>
      <c r="I63" s="497"/>
      <c r="J63" s="497">
        <f>H63</f>
        <v>100</v>
      </c>
      <c r="K63" s="497">
        <f>H63-E63</f>
        <v>0</v>
      </c>
      <c r="L63" s="497"/>
      <c r="M63" s="497">
        <f>K63</f>
        <v>0</v>
      </c>
    </row>
    <row r="64" spans="1:13" ht="15.75">
      <c r="A64" s="497"/>
      <c r="B64" s="497"/>
      <c r="C64" s="497"/>
      <c r="D64" s="497"/>
      <c r="E64" s="497"/>
      <c r="F64" s="497"/>
      <c r="G64" s="497"/>
      <c r="H64" s="497"/>
      <c r="I64" s="497"/>
      <c r="J64" s="497"/>
      <c r="K64" s="497"/>
      <c r="L64" s="497"/>
      <c r="M64" s="497"/>
    </row>
    <row r="65" spans="1:13" ht="15.75">
      <c r="A65" s="1173" t="s">
        <v>305</v>
      </c>
      <c r="B65" s="1173"/>
      <c r="C65" s="1173"/>
      <c r="D65" s="1173"/>
      <c r="E65" s="1173"/>
      <c r="F65" s="1173"/>
      <c r="G65" s="1173"/>
      <c r="H65" s="1173"/>
      <c r="I65" s="1173"/>
      <c r="J65" s="1173"/>
      <c r="K65" s="1173"/>
      <c r="L65" s="1173"/>
      <c r="M65" s="1173"/>
    </row>
    <row r="66" spans="1:13" ht="33" customHeight="1">
      <c r="A66" s="1174" t="s">
        <v>513</v>
      </c>
      <c r="B66" s="1175"/>
      <c r="C66" s="1175"/>
      <c r="D66" s="1175"/>
      <c r="E66" s="1175"/>
      <c r="F66" s="1175"/>
      <c r="G66" s="1175"/>
      <c r="H66" s="1175"/>
      <c r="I66" s="1175"/>
      <c r="J66" s="1175"/>
      <c r="K66" s="1175"/>
      <c r="L66" s="1175"/>
      <c r="M66" s="1176"/>
    </row>
    <row r="67" ht="15.75">
      <c r="A67" s="496"/>
    </row>
    <row r="68" spans="1:4" ht="19.5" customHeight="1">
      <c r="A68" s="498" t="s">
        <v>308</v>
      </c>
      <c r="B68" s="498"/>
      <c r="C68" s="498"/>
      <c r="D68" s="498"/>
    </row>
    <row r="69" spans="1:13" ht="98.25" customHeight="1">
      <c r="A69" s="1189" t="s">
        <v>678</v>
      </c>
      <c r="B69" s="1189"/>
      <c r="C69" s="1189"/>
      <c r="D69" s="1189"/>
      <c r="E69" s="1189"/>
      <c r="F69" s="1189"/>
      <c r="G69" s="1189"/>
      <c r="H69" s="1189"/>
      <c r="I69" s="1189"/>
      <c r="J69" s="1189"/>
      <c r="K69" s="1189"/>
      <c r="L69" s="1189"/>
      <c r="M69" s="1189"/>
    </row>
    <row r="70" spans="1:4" ht="19.5" customHeight="1">
      <c r="A70" s="500" t="s">
        <v>311</v>
      </c>
      <c r="B70" s="500"/>
      <c r="C70" s="500"/>
      <c r="D70" s="500"/>
    </row>
    <row r="71" spans="1:5" ht="15.75" customHeight="1">
      <c r="A71" s="1188" t="s">
        <v>853</v>
      </c>
      <c r="B71" s="1188"/>
      <c r="C71" s="1188"/>
      <c r="D71" s="1188"/>
      <c r="E71" s="1188"/>
    </row>
    <row r="72" spans="1:13" ht="15.75">
      <c r="A72" s="1188"/>
      <c r="B72" s="1188"/>
      <c r="C72" s="1188"/>
      <c r="D72" s="1188"/>
      <c r="E72" s="1188"/>
      <c r="G72" s="1177"/>
      <c r="H72" s="1177"/>
      <c r="J72" s="1177" t="s">
        <v>639</v>
      </c>
      <c r="K72" s="1177"/>
      <c r="L72" s="1177"/>
      <c r="M72" s="1177"/>
    </row>
    <row r="73" spans="1:13" ht="15.75" customHeight="1">
      <c r="A73" s="501"/>
      <c r="B73" s="501"/>
      <c r="C73" s="501"/>
      <c r="D73" s="501"/>
      <c r="E73" s="501"/>
      <c r="J73" s="1172" t="s">
        <v>313</v>
      </c>
      <c r="K73" s="1172"/>
      <c r="L73" s="1172"/>
      <c r="M73" s="1172"/>
    </row>
    <row r="74" spans="1:13" ht="43.5" customHeight="1">
      <c r="A74" s="1188" t="s">
        <v>854</v>
      </c>
      <c r="B74" s="1188"/>
      <c r="C74" s="1188"/>
      <c r="D74" s="1188"/>
      <c r="E74" s="1188"/>
      <c r="G74" s="1177"/>
      <c r="H74" s="1177"/>
      <c r="J74" s="1177" t="s">
        <v>643</v>
      </c>
      <c r="K74" s="1177"/>
      <c r="L74" s="1177"/>
      <c r="M74" s="1177"/>
    </row>
    <row r="75" spans="1:13" ht="15.75" customHeight="1">
      <c r="A75" s="1188"/>
      <c r="B75" s="1188"/>
      <c r="C75" s="1188"/>
      <c r="D75" s="1188"/>
      <c r="E75" s="1188"/>
      <c r="J75" s="1172" t="s">
        <v>313</v>
      </c>
      <c r="K75" s="1172"/>
      <c r="L75" s="1172"/>
      <c r="M75" s="1172"/>
    </row>
  </sheetData>
  <sheetProtection/>
  <mergeCells count="61">
    <mergeCell ref="E9:M9"/>
    <mergeCell ref="E10:M10"/>
    <mergeCell ref="A71:E72"/>
    <mergeCell ref="A74:E75"/>
    <mergeCell ref="J72:M72"/>
    <mergeCell ref="J74:M74"/>
    <mergeCell ref="A69:M69"/>
    <mergeCell ref="B25:M25"/>
    <mergeCell ref="A19:M19"/>
    <mergeCell ref="B47:B48"/>
    <mergeCell ref="J1:M4"/>
    <mergeCell ref="A11:A12"/>
    <mergeCell ref="R30:T30"/>
    <mergeCell ref="U30:W30"/>
    <mergeCell ref="A5:M5"/>
    <mergeCell ref="A6:M6"/>
    <mergeCell ref="E7:M7"/>
    <mergeCell ref="E8:M8"/>
    <mergeCell ref="A7:A8"/>
    <mergeCell ref="A9:A10"/>
    <mergeCell ref="X30:Z30"/>
    <mergeCell ref="E11:M11"/>
    <mergeCell ref="E12:M12"/>
    <mergeCell ref="B15:M15"/>
    <mergeCell ref="B16:M16"/>
    <mergeCell ref="B23:M23"/>
    <mergeCell ref="B24:M24"/>
    <mergeCell ref="B17:M17"/>
    <mergeCell ref="A13:M13"/>
    <mergeCell ref="A30:A31"/>
    <mergeCell ref="A40:A41"/>
    <mergeCell ref="E40:G40"/>
    <mergeCell ref="H40:J40"/>
    <mergeCell ref="A47:A48"/>
    <mergeCell ref="B32:D32"/>
    <mergeCell ref="B33:D33"/>
    <mergeCell ref="B34:D34"/>
    <mergeCell ref="A35:M35"/>
    <mergeCell ref="E30:G30"/>
    <mergeCell ref="H30:J30"/>
    <mergeCell ref="K30:M30"/>
    <mergeCell ref="B30:D31"/>
    <mergeCell ref="A37:M37"/>
    <mergeCell ref="B40:D41"/>
    <mergeCell ref="K40:M40"/>
    <mergeCell ref="J73:M73"/>
    <mergeCell ref="K47:M47"/>
    <mergeCell ref="A53:M53"/>
    <mergeCell ref="A57:M57"/>
    <mergeCell ref="A61:M61"/>
    <mergeCell ref="C47:C48"/>
    <mergeCell ref="D47:D48"/>
    <mergeCell ref="J75:M75"/>
    <mergeCell ref="B42:D42"/>
    <mergeCell ref="B43:D43"/>
    <mergeCell ref="G72:H72"/>
    <mergeCell ref="G74:H74"/>
    <mergeCell ref="A65:M65"/>
    <mergeCell ref="A66:M66"/>
    <mergeCell ref="E47:G47"/>
    <mergeCell ref="H47:J47"/>
  </mergeCells>
  <printOptions/>
  <pageMargins left="0.16" right="0.16" top="0.35" bottom="0.3" header="0.31496062992125984" footer="0.31496062992125984"/>
  <pageSetup horizontalDpi="600" verticalDpi="600" orientation="landscape" paperSize="9" scale="78" r:id="rId1"/>
  <rowBreaks count="3" manualBreakCount="3">
    <brk id="37" max="12" man="1"/>
    <brk id="55" max="12" man="1"/>
    <brk id="67" max="12" man="1"/>
  </rowBreaks>
</worksheet>
</file>

<file path=xl/worksheets/sheet31.xml><?xml version="1.0" encoding="utf-8"?>
<worksheet xmlns="http://schemas.openxmlformats.org/spreadsheetml/2006/main" xmlns:r="http://schemas.openxmlformats.org/officeDocument/2006/relationships">
  <dimension ref="A1:Z75"/>
  <sheetViews>
    <sheetView view="pageBreakPreview" zoomScale="60" zoomScalePageLayoutView="0" workbookViewId="0" topLeftCell="A59">
      <selection activeCell="D56" sqref="D56"/>
    </sheetView>
  </sheetViews>
  <sheetFormatPr defaultColWidth="9.00390625" defaultRowHeight="12.75"/>
  <cols>
    <col min="1" max="1" width="9.00390625" style="502" customWidth="1"/>
    <col min="2" max="2" width="18.25390625" style="502" customWidth="1"/>
    <col min="3" max="3" width="11.625" style="502" customWidth="1"/>
    <col min="4" max="4" width="20.00390625" style="502" customWidth="1"/>
    <col min="5" max="12" width="13.00390625" style="502" customWidth="1"/>
    <col min="13" max="13" width="13.75390625" style="502" customWidth="1"/>
    <col min="14" max="16384" width="9.125" style="502" customWidth="1"/>
  </cols>
  <sheetData>
    <row r="1" spans="10:13" ht="15.75" customHeight="1" hidden="1">
      <c r="J1" s="1202" t="s">
        <v>644</v>
      </c>
      <c r="K1" s="1202"/>
      <c r="L1" s="1202"/>
      <c r="M1" s="1202"/>
    </row>
    <row r="2" spans="10:13" ht="15.75" hidden="1">
      <c r="J2" s="1202"/>
      <c r="K2" s="1202"/>
      <c r="L2" s="1202"/>
      <c r="M2" s="1202"/>
    </row>
    <row r="3" spans="10:13" ht="15.75" hidden="1">
      <c r="J3" s="1202"/>
      <c r="K3" s="1202"/>
      <c r="L3" s="1202"/>
      <c r="M3" s="1202"/>
    </row>
    <row r="4" spans="10:13" ht="15.75" hidden="1">
      <c r="J4" s="1202"/>
      <c r="K4" s="1202"/>
      <c r="L4" s="1202"/>
      <c r="M4" s="1202"/>
    </row>
    <row r="5" spans="1:13" ht="15.75">
      <c r="A5" s="1204" t="s">
        <v>215</v>
      </c>
      <c r="B5" s="1204"/>
      <c r="C5" s="1204"/>
      <c r="D5" s="1204"/>
      <c r="E5" s="1204"/>
      <c r="F5" s="1204"/>
      <c r="G5" s="1204"/>
      <c r="H5" s="1204"/>
      <c r="I5" s="1204"/>
      <c r="J5" s="1204"/>
      <c r="K5" s="1204"/>
      <c r="L5" s="1204"/>
      <c r="M5" s="1204"/>
    </row>
    <row r="6" spans="1:13" ht="15.75">
      <c r="A6" s="1204" t="s">
        <v>645</v>
      </c>
      <c r="B6" s="1204"/>
      <c r="C6" s="1204"/>
      <c r="D6" s="1204"/>
      <c r="E6" s="1204"/>
      <c r="F6" s="1204"/>
      <c r="G6" s="1204"/>
      <c r="H6" s="1204"/>
      <c r="I6" s="1204"/>
      <c r="J6" s="1204"/>
      <c r="K6" s="1204"/>
      <c r="L6" s="1204"/>
      <c r="M6" s="1204"/>
    </row>
    <row r="7" spans="1:13" ht="15.75">
      <c r="A7" s="1203" t="s">
        <v>551</v>
      </c>
      <c r="B7" s="503" t="s">
        <v>552</v>
      </c>
      <c r="C7" s="504"/>
      <c r="E7" s="1195" t="s">
        <v>553</v>
      </c>
      <c r="F7" s="1195"/>
      <c r="G7" s="1195"/>
      <c r="H7" s="1195"/>
      <c r="I7" s="1195"/>
      <c r="J7" s="1195"/>
      <c r="K7" s="1195"/>
      <c r="L7" s="1195"/>
      <c r="M7" s="1195"/>
    </row>
    <row r="8" spans="1:13" ht="15" customHeight="1">
      <c r="A8" s="1203"/>
      <c r="B8" s="505" t="s">
        <v>646</v>
      </c>
      <c r="C8" s="504"/>
      <c r="E8" s="1200" t="s">
        <v>555</v>
      </c>
      <c r="F8" s="1200"/>
      <c r="G8" s="1200"/>
      <c r="H8" s="1200"/>
      <c r="I8" s="1200"/>
      <c r="J8" s="1200"/>
      <c r="K8" s="1200"/>
      <c r="L8" s="1200"/>
      <c r="M8" s="1200"/>
    </row>
    <row r="9" spans="1:13" ht="15.75">
      <c r="A9" s="1203" t="s">
        <v>556</v>
      </c>
      <c r="B9" s="503" t="s">
        <v>557</v>
      </c>
      <c r="C9" s="504"/>
      <c r="E9" s="1195" t="s">
        <v>410</v>
      </c>
      <c r="F9" s="1195"/>
      <c r="G9" s="1195"/>
      <c r="H9" s="1195"/>
      <c r="I9" s="1195"/>
      <c r="J9" s="1195"/>
      <c r="K9" s="1195"/>
      <c r="L9" s="1195"/>
      <c r="M9" s="1195"/>
    </row>
    <row r="10" spans="1:13" ht="15" customHeight="1">
      <c r="A10" s="1203"/>
      <c r="B10" s="505" t="s">
        <v>646</v>
      </c>
      <c r="C10" s="504"/>
      <c r="E10" s="1205" t="s">
        <v>558</v>
      </c>
      <c r="F10" s="1205"/>
      <c r="G10" s="1205"/>
      <c r="H10" s="1205"/>
      <c r="I10" s="1205"/>
      <c r="J10" s="1205"/>
      <c r="K10" s="1205"/>
      <c r="L10" s="1205"/>
      <c r="M10" s="1205"/>
    </row>
    <row r="11" spans="1:13" ht="15.75">
      <c r="A11" s="1203" t="s">
        <v>559</v>
      </c>
      <c r="B11" s="503" t="s">
        <v>680</v>
      </c>
      <c r="C11" s="506">
        <v>1070</v>
      </c>
      <c r="E11" s="1195" t="s">
        <v>681</v>
      </c>
      <c r="F11" s="1195"/>
      <c r="G11" s="1195"/>
      <c r="H11" s="1195"/>
      <c r="I11" s="1195"/>
      <c r="J11" s="1195"/>
      <c r="K11" s="1195"/>
      <c r="L11" s="1195"/>
      <c r="M11" s="1195"/>
    </row>
    <row r="12" spans="1:13" ht="15" customHeight="1">
      <c r="A12" s="1203"/>
      <c r="B12" s="507" t="s">
        <v>650</v>
      </c>
      <c r="C12" s="507" t="s">
        <v>563</v>
      </c>
      <c r="E12" s="1200" t="s">
        <v>564</v>
      </c>
      <c r="F12" s="1200"/>
      <c r="G12" s="1200"/>
      <c r="H12" s="1200"/>
      <c r="I12" s="1200"/>
      <c r="J12" s="1200"/>
      <c r="K12" s="1200"/>
      <c r="L12" s="1200"/>
      <c r="M12" s="1200"/>
    </row>
    <row r="13" spans="1:13" ht="19.5" customHeight="1">
      <c r="A13" s="1201" t="s">
        <v>651</v>
      </c>
      <c r="B13" s="1201"/>
      <c r="C13" s="1201"/>
      <c r="D13" s="1201"/>
      <c r="E13" s="1201"/>
      <c r="F13" s="1201"/>
      <c r="G13" s="1201"/>
      <c r="H13" s="1201"/>
      <c r="I13" s="1201"/>
      <c r="J13" s="1201"/>
      <c r="K13" s="1201"/>
      <c r="L13" s="1201"/>
      <c r="M13" s="1201"/>
    </row>
    <row r="14" ht="15.75">
      <c r="A14" s="508"/>
    </row>
    <row r="15" spans="1:13" ht="31.5">
      <c r="A15" s="509" t="s">
        <v>576</v>
      </c>
      <c r="B15" s="1191" t="s">
        <v>652</v>
      </c>
      <c r="C15" s="1191"/>
      <c r="D15" s="1191"/>
      <c r="E15" s="1191"/>
      <c r="F15" s="1191"/>
      <c r="G15" s="1191"/>
      <c r="H15" s="1191"/>
      <c r="I15" s="1191"/>
      <c r="J15" s="1191"/>
      <c r="K15" s="1191"/>
      <c r="L15" s="1191"/>
      <c r="M15" s="1191"/>
    </row>
    <row r="16" spans="1:13" ht="15.75">
      <c r="A16" s="509">
        <v>1</v>
      </c>
      <c r="B16" s="1191" t="s">
        <v>653</v>
      </c>
      <c r="C16" s="1191"/>
      <c r="D16" s="1191"/>
      <c r="E16" s="1191"/>
      <c r="F16" s="1191"/>
      <c r="G16" s="1191"/>
      <c r="H16" s="1191"/>
      <c r="I16" s="1191"/>
      <c r="J16" s="1191"/>
      <c r="K16" s="1191"/>
      <c r="L16" s="1191"/>
      <c r="M16" s="1191"/>
    </row>
    <row r="17" spans="1:13" ht="15.75">
      <c r="A17" s="509"/>
      <c r="B17" s="1191"/>
      <c r="C17" s="1191"/>
      <c r="D17" s="1191"/>
      <c r="E17" s="1191"/>
      <c r="F17" s="1191"/>
      <c r="G17" s="1191"/>
      <c r="H17" s="1191"/>
      <c r="I17" s="1191"/>
      <c r="J17" s="1191"/>
      <c r="K17" s="1191"/>
      <c r="L17" s="1191"/>
      <c r="M17" s="1191"/>
    </row>
    <row r="18" ht="15.75">
      <c r="A18" s="508"/>
    </row>
    <row r="19" spans="1:13" ht="40.5" customHeight="1">
      <c r="A19" s="1196" t="s">
        <v>679</v>
      </c>
      <c r="B19" s="1196"/>
      <c r="C19" s="1196"/>
      <c r="D19" s="1196"/>
      <c r="E19" s="1196"/>
      <c r="F19" s="1196"/>
      <c r="G19" s="1196"/>
      <c r="H19" s="1196"/>
      <c r="I19" s="1196"/>
      <c r="J19" s="1196"/>
      <c r="K19" s="1196"/>
      <c r="L19" s="1196"/>
      <c r="M19" s="1196"/>
    </row>
    <row r="20" ht="15.75">
      <c r="A20" s="504"/>
    </row>
    <row r="21" ht="15.75">
      <c r="A21" s="510" t="s">
        <v>656</v>
      </c>
    </row>
    <row r="22" ht="15.75">
      <c r="A22" s="508"/>
    </row>
    <row r="23" spans="1:13" ht="32.25" customHeight="1">
      <c r="A23" s="509" t="s">
        <v>576</v>
      </c>
      <c r="B23" s="1191" t="s">
        <v>657</v>
      </c>
      <c r="C23" s="1191"/>
      <c r="D23" s="1191"/>
      <c r="E23" s="1191"/>
      <c r="F23" s="1191"/>
      <c r="G23" s="1191"/>
      <c r="H23" s="1191"/>
      <c r="I23" s="1191"/>
      <c r="J23" s="1191"/>
      <c r="K23" s="1191"/>
      <c r="L23" s="1191"/>
      <c r="M23" s="1191"/>
    </row>
    <row r="24" spans="1:13" ht="15.75">
      <c r="A24" s="509">
        <v>1</v>
      </c>
      <c r="B24" s="1191" t="s">
        <v>682</v>
      </c>
      <c r="C24" s="1191"/>
      <c r="D24" s="1191"/>
      <c r="E24" s="1191"/>
      <c r="F24" s="1191"/>
      <c r="G24" s="1191"/>
      <c r="H24" s="1191"/>
      <c r="I24" s="1191"/>
      <c r="J24" s="1191"/>
      <c r="K24" s="1191"/>
      <c r="L24" s="1191"/>
      <c r="M24" s="1191"/>
    </row>
    <row r="25" spans="1:13" ht="15.75">
      <c r="A25" s="509"/>
      <c r="B25" s="1191"/>
      <c r="C25" s="1191"/>
      <c r="D25" s="1191"/>
      <c r="E25" s="1191"/>
      <c r="F25" s="1191"/>
      <c r="G25" s="1191"/>
      <c r="H25" s="1191"/>
      <c r="I25" s="1191"/>
      <c r="J25" s="1191"/>
      <c r="K25" s="1191"/>
      <c r="L25" s="1191"/>
      <c r="M25" s="1191"/>
    </row>
    <row r="26" ht="15.75">
      <c r="A26" s="508"/>
    </row>
    <row r="27" ht="15.75">
      <c r="A27" s="510" t="s">
        <v>658</v>
      </c>
    </row>
    <row r="28" ht="15.75">
      <c r="A28" s="504" t="s">
        <v>659</v>
      </c>
    </row>
    <row r="29" ht="15.75">
      <c r="A29" s="508"/>
    </row>
    <row r="30" spans="1:26" ht="30" customHeight="1">
      <c r="A30" s="1191" t="s">
        <v>576</v>
      </c>
      <c r="B30" s="1191" t="s">
        <v>660</v>
      </c>
      <c r="C30" s="1191"/>
      <c r="D30" s="1191"/>
      <c r="E30" s="1191" t="s">
        <v>568</v>
      </c>
      <c r="F30" s="1191"/>
      <c r="G30" s="1191"/>
      <c r="H30" s="1191" t="s">
        <v>661</v>
      </c>
      <c r="I30" s="1191"/>
      <c r="J30" s="1191"/>
      <c r="K30" s="1191" t="s">
        <v>570</v>
      </c>
      <c r="L30" s="1191"/>
      <c r="M30" s="1191"/>
      <c r="R30" s="1199"/>
      <c r="S30" s="1199"/>
      <c r="T30" s="1199"/>
      <c r="U30" s="1199"/>
      <c r="V30" s="1199"/>
      <c r="W30" s="1199"/>
      <c r="X30" s="1199"/>
      <c r="Y30" s="1199"/>
      <c r="Z30" s="1199"/>
    </row>
    <row r="31" spans="1:26" ht="33" customHeight="1">
      <c r="A31" s="1191"/>
      <c r="B31" s="1191"/>
      <c r="C31" s="1191"/>
      <c r="D31" s="1191"/>
      <c r="E31" s="509" t="s">
        <v>571</v>
      </c>
      <c r="F31" s="509" t="s">
        <v>572</v>
      </c>
      <c r="G31" s="509" t="s">
        <v>573</v>
      </c>
      <c r="H31" s="509" t="s">
        <v>571</v>
      </c>
      <c r="I31" s="509" t="s">
        <v>572</v>
      </c>
      <c r="J31" s="509" t="s">
        <v>573</v>
      </c>
      <c r="K31" s="509" t="s">
        <v>571</v>
      </c>
      <c r="L31" s="509" t="s">
        <v>572</v>
      </c>
      <c r="M31" s="509" t="s">
        <v>573</v>
      </c>
      <c r="R31" s="511"/>
      <c r="S31" s="511"/>
      <c r="T31" s="511"/>
      <c r="U31" s="511"/>
      <c r="V31" s="511"/>
      <c r="W31" s="511"/>
      <c r="X31" s="511"/>
      <c r="Y31" s="511"/>
      <c r="Z31" s="511"/>
    </row>
    <row r="32" spans="1:26" ht="15.75">
      <c r="A32" s="509">
        <v>1</v>
      </c>
      <c r="B32" s="1191">
        <v>2</v>
      </c>
      <c r="C32" s="1191"/>
      <c r="D32" s="1191"/>
      <c r="E32" s="509">
        <v>3</v>
      </c>
      <c r="F32" s="509">
        <v>4</v>
      </c>
      <c r="G32" s="509">
        <v>5</v>
      </c>
      <c r="H32" s="509">
        <v>6</v>
      </c>
      <c r="I32" s="509">
        <v>7</v>
      </c>
      <c r="J32" s="509">
        <v>8</v>
      </c>
      <c r="K32" s="509">
        <v>9</v>
      </c>
      <c r="L32" s="509">
        <v>10</v>
      </c>
      <c r="M32" s="509">
        <v>11</v>
      </c>
      <c r="R32" s="511"/>
      <c r="S32" s="511"/>
      <c r="T32" s="511"/>
      <c r="U32" s="511"/>
      <c r="V32" s="511"/>
      <c r="W32" s="511"/>
      <c r="X32" s="511"/>
      <c r="Y32" s="511"/>
      <c r="Z32" s="511"/>
    </row>
    <row r="33" spans="1:26" ht="15.75">
      <c r="A33" s="509">
        <v>1</v>
      </c>
      <c r="B33" s="1191" t="s">
        <v>341</v>
      </c>
      <c r="C33" s="1191"/>
      <c r="D33" s="1191"/>
      <c r="E33" s="509">
        <v>139029</v>
      </c>
      <c r="F33" s="509"/>
      <c r="G33" s="509">
        <f>E33</f>
        <v>139029</v>
      </c>
      <c r="H33" s="509">
        <v>136965.76</v>
      </c>
      <c r="I33" s="509"/>
      <c r="J33" s="509">
        <f>H33</f>
        <v>136965.76</v>
      </c>
      <c r="K33" s="509">
        <f>J33-G33</f>
        <v>-2063.2399999999907</v>
      </c>
      <c r="L33" s="509"/>
      <c r="M33" s="509">
        <f>K33</f>
        <v>-2063.2399999999907</v>
      </c>
      <c r="R33" s="511"/>
      <c r="S33" s="511"/>
      <c r="T33" s="511"/>
      <c r="U33" s="511"/>
      <c r="V33" s="511"/>
      <c r="W33" s="511"/>
      <c r="X33" s="511"/>
      <c r="Y33" s="511"/>
      <c r="Z33" s="511"/>
    </row>
    <row r="34" spans="1:26" ht="15.75">
      <c r="A34" s="509"/>
      <c r="B34" s="1191" t="s">
        <v>592</v>
      </c>
      <c r="C34" s="1191"/>
      <c r="D34" s="1191"/>
      <c r="E34" s="509">
        <f>E33</f>
        <v>139029</v>
      </c>
      <c r="F34" s="509"/>
      <c r="G34" s="509">
        <f>G33</f>
        <v>139029</v>
      </c>
      <c r="H34" s="509">
        <f>H33</f>
        <v>136965.76</v>
      </c>
      <c r="I34" s="509"/>
      <c r="J34" s="509">
        <f>J33</f>
        <v>136965.76</v>
      </c>
      <c r="K34" s="509">
        <f>K33</f>
        <v>-2063.2399999999907</v>
      </c>
      <c r="L34" s="509"/>
      <c r="M34" s="509">
        <f>M33</f>
        <v>-2063.2399999999907</v>
      </c>
      <c r="R34" s="511"/>
      <c r="S34" s="511"/>
      <c r="T34" s="511"/>
      <c r="U34" s="511"/>
      <c r="V34" s="511"/>
      <c r="W34" s="511"/>
      <c r="X34" s="511"/>
      <c r="Y34" s="511"/>
      <c r="Z34" s="511"/>
    </row>
    <row r="35" spans="1:13" ht="69.75" customHeight="1">
      <c r="A35" s="1197" t="s">
        <v>683</v>
      </c>
      <c r="B35" s="1198"/>
      <c r="C35" s="1198"/>
      <c r="D35" s="1198"/>
      <c r="E35" s="1198"/>
      <c r="F35" s="1198"/>
      <c r="G35" s="1198"/>
      <c r="H35" s="1198"/>
      <c r="I35" s="1198"/>
      <c r="J35" s="1198"/>
      <c r="K35" s="1198"/>
      <c r="L35" s="1198"/>
      <c r="M35" s="1198"/>
    </row>
    <row r="36" ht="15.75">
      <c r="A36" s="508"/>
    </row>
    <row r="37" spans="1:13" ht="33" customHeight="1">
      <c r="A37" s="1196" t="s">
        <v>668</v>
      </c>
      <c r="B37" s="1196"/>
      <c r="C37" s="1196"/>
      <c r="D37" s="1196"/>
      <c r="E37" s="1196"/>
      <c r="F37" s="1196"/>
      <c r="G37" s="1196"/>
      <c r="H37" s="1196"/>
      <c r="I37" s="1196"/>
      <c r="J37" s="1196"/>
      <c r="K37" s="1196"/>
      <c r="L37" s="1196"/>
      <c r="M37" s="1196"/>
    </row>
    <row r="38" ht="15.75">
      <c r="A38" s="504" t="s">
        <v>659</v>
      </c>
    </row>
    <row r="39" ht="15.75">
      <c r="A39" s="508"/>
    </row>
    <row r="40" spans="1:13" ht="31.5" customHeight="1">
      <c r="A40" s="1191" t="s">
        <v>669</v>
      </c>
      <c r="B40" s="1191" t="s">
        <v>670</v>
      </c>
      <c r="C40" s="1191"/>
      <c r="D40" s="1191"/>
      <c r="E40" s="1191" t="s">
        <v>568</v>
      </c>
      <c r="F40" s="1191"/>
      <c r="G40" s="1191"/>
      <c r="H40" s="1191" t="s">
        <v>661</v>
      </c>
      <c r="I40" s="1191"/>
      <c r="J40" s="1191"/>
      <c r="K40" s="1191" t="s">
        <v>570</v>
      </c>
      <c r="L40" s="1191"/>
      <c r="M40" s="1191"/>
    </row>
    <row r="41" spans="1:13" ht="33.75" customHeight="1">
      <c r="A41" s="1191"/>
      <c r="B41" s="1191"/>
      <c r="C41" s="1191"/>
      <c r="D41" s="1191"/>
      <c r="E41" s="509" t="s">
        <v>571</v>
      </c>
      <c r="F41" s="509" t="s">
        <v>572</v>
      </c>
      <c r="G41" s="509" t="s">
        <v>573</v>
      </c>
      <c r="H41" s="509" t="s">
        <v>571</v>
      </c>
      <c r="I41" s="509" t="s">
        <v>572</v>
      </c>
      <c r="J41" s="509" t="s">
        <v>573</v>
      </c>
      <c r="K41" s="509" t="s">
        <v>571</v>
      </c>
      <c r="L41" s="509" t="s">
        <v>572</v>
      </c>
      <c r="M41" s="509" t="s">
        <v>573</v>
      </c>
    </row>
    <row r="42" spans="1:13" ht="15.75">
      <c r="A42" s="509">
        <v>1</v>
      </c>
      <c r="B42" s="1191">
        <v>2</v>
      </c>
      <c r="C42" s="1191"/>
      <c r="D42" s="1191"/>
      <c r="E42" s="509">
        <v>3</v>
      </c>
      <c r="F42" s="509">
        <v>4</v>
      </c>
      <c r="G42" s="509">
        <v>5</v>
      </c>
      <c r="H42" s="509">
        <v>6</v>
      </c>
      <c r="I42" s="509">
        <v>7</v>
      </c>
      <c r="J42" s="509">
        <v>8</v>
      </c>
      <c r="K42" s="509">
        <v>9</v>
      </c>
      <c r="L42" s="509">
        <v>10</v>
      </c>
      <c r="M42" s="509">
        <v>11</v>
      </c>
    </row>
    <row r="43" spans="1:13" ht="36" customHeight="1">
      <c r="A43" s="509">
        <v>1</v>
      </c>
      <c r="B43" s="1192" t="s">
        <v>671</v>
      </c>
      <c r="C43" s="1193"/>
      <c r="D43" s="1194"/>
      <c r="E43" s="509">
        <v>139029</v>
      </c>
      <c r="F43" s="509"/>
      <c r="G43" s="509">
        <f>E43</f>
        <v>139029</v>
      </c>
      <c r="H43" s="509">
        <v>136965.76</v>
      </c>
      <c r="I43" s="509"/>
      <c r="J43" s="509">
        <f>H43</f>
        <v>136965.76</v>
      </c>
      <c r="K43" s="509">
        <f>H43-E43</f>
        <v>-2063.2399999999907</v>
      </c>
      <c r="L43" s="509"/>
      <c r="M43" s="509">
        <f>K43</f>
        <v>-2063.2399999999907</v>
      </c>
    </row>
    <row r="44" ht="15.75">
      <c r="A44" s="508"/>
    </row>
    <row r="45" ht="15.75">
      <c r="A45" s="510" t="s">
        <v>672</v>
      </c>
    </row>
    <row r="46" ht="15.75">
      <c r="A46" s="508"/>
    </row>
    <row r="47" spans="1:13" ht="29.25" customHeight="1">
      <c r="A47" s="1191" t="s">
        <v>669</v>
      </c>
      <c r="B47" s="1191" t="s">
        <v>602</v>
      </c>
      <c r="C47" s="1191" t="s">
        <v>603</v>
      </c>
      <c r="D47" s="1191" t="s">
        <v>604</v>
      </c>
      <c r="E47" s="1191" t="s">
        <v>568</v>
      </c>
      <c r="F47" s="1191"/>
      <c r="G47" s="1191"/>
      <c r="H47" s="1191" t="s">
        <v>673</v>
      </c>
      <c r="I47" s="1191"/>
      <c r="J47" s="1191"/>
      <c r="K47" s="1191" t="s">
        <v>570</v>
      </c>
      <c r="L47" s="1191"/>
      <c r="M47" s="1191"/>
    </row>
    <row r="48" spans="1:13" ht="30.75" customHeight="1">
      <c r="A48" s="1191"/>
      <c r="B48" s="1191"/>
      <c r="C48" s="1191"/>
      <c r="D48" s="1191"/>
      <c r="E48" s="509" t="s">
        <v>571</v>
      </c>
      <c r="F48" s="509" t="s">
        <v>572</v>
      </c>
      <c r="G48" s="509" t="s">
        <v>573</v>
      </c>
      <c r="H48" s="509" t="s">
        <v>571</v>
      </c>
      <c r="I48" s="509" t="s">
        <v>572</v>
      </c>
      <c r="J48" s="509" t="s">
        <v>573</v>
      </c>
      <c r="K48" s="509" t="s">
        <v>571</v>
      </c>
      <c r="L48" s="509" t="s">
        <v>572</v>
      </c>
      <c r="M48" s="509" t="s">
        <v>573</v>
      </c>
    </row>
    <row r="49" spans="1:13" ht="15.75">
      <c r="A49" s="509">
        <v>1</v>
      </c>
      <c r="B49" s="509">
        <v>2</v>
      </c>
      <c r="C49" s="509">
        <v>3</v>
      </c>
      <c r="D49" s="509">
        <v>4</v>
      </c>
      <c r="E49" s="509">
        <v>5</v>
      </c>
      <c r="F49" s="509">
        <v>6</v>
      </c>
      <c r="G49" s="509">
        <v>7</v>
      </c>
      <c r="H49" s="509">
        <v>8</v>
      </c>
      <c r="I49" s="509">
        <v>9</v>
      </c>
      <c r="J49" s="509">
        <v>10</v>
      </c>
      <c r="K49" s="509">
        <v>11</v>
      </c>
      <c r="L49" s="509">
        <v>12</v>
      </c>
      <c r="M49" s="509">
        <v>13</v>
      </c>
    </row>
    <row r="50" spans="1:13" ht="15.75">
      <c r="A50" s="509">
        <v>1</v>
      </c>
      <c r="B50" s="509" t="s">
        <v>607</v>
      </c>
      <c r="C50" s="509"/>
      <c r="D50" s="509"/>
      <c r="E50" s="509"/>
      <c r="F50" s="509"/>
      <c r="G50" s="509"/>
      <c r="H50" s="509"/>
      <c r="I50" s="509"/>
      <c r="J50" s="509"/>
      <c r="K50" s="509"/>
      <c r="L50" s="509"/>
      <c r="M50" s="509"/>
    </row>
    <row r="51" spans="1:13" ht="15.75">
      <c r="A51" s="509"/>
      <c r="B51" s="509"/>
      <c r="C51" s="509"/>
      <c r="D51" s="509"/>
      <c r="E51" s="509"/>
      <c r="F51" s="509"/>
      <c r="G51" s="509"/>
      <c r="H51" s="509"/>
      <c r="I51" s="509"/>
      <c r="J51" s="509"/>
      <c r="K51" s="509"/>
      <c r="L51" s="509"/>
      <c r="M51" s="509"/>
    </row>
    <row r="52" spans="1:13" ht="15.75">
      <c r="A52" s="509"/>
      <c r="B52" s="509"/>
      <c r="C52" s="509"/>
      <c r="D52" s="509"/>
      <c r="E52" s="509"/>
      <c r="F52" s="509"/>
      <c r="G52" s="509"/>
      <c r="H52" s="509"/>
      <c r="I52" s="509"/>
      <c r="J52" s="509"/>
      <c r="K52" s="509"/>
      <c r="L52" s="509"/>
      <c r="M52" s="509"/>
    </row>
    <row r="53" spans="1:13" ht="15.75">
      <c r="A53" s="1191" t="s">
        <v>305</v>
      </c>
      <c r="B53" s="1191"/>
      <c r="C53" s="1191"/>
      <c r="D53" s="1191"/>
      <c r="E53" s="1191"/>
      <c r="F53" s="1191"/>
      <c r="G53" s="1191"/>
      <c r="H53" s="1191"/>
      <c r="I53" s="1191"/>
      <c r="J53" s="1191"/>
      <c r="K53" s="1191"/>
      <c r="L53" s="1191"/>
      <c r="M53" s="1191"/>
    </row>
    <row r="54" spans="1:13" ht="15.75">
      <c r="A54" s="509">
        <v>2</v>
      </c>
      <c r="B54" s="509" t="s">
        <v>612</v>
      </c>
      <c r="C54" s="509"/>
      <c r="D54" s="509"/>
      <c r="E54" s="509"/>
      <c r="F54" s="509"/>
      <c r="G54" s="509"/>
      <c r="H54" s="509"/>
      <c r="I54" s="509"/>
      <c r="J54" s="509"/>
      <c r="K54" s="509"/>
      <c r="L54" s="509"/>
      <c r="M54" s="509"/>
    </row>
    <row r="55" spans="1:13" ht="218.25" customHeight="1">
      <c r="A55" s="509"/>
      <c r="B55" s="509" t="s">
        <v>684</v>
      </c>
      <c r="C55" s="509" t="s">
        <v>844</v>
      </c>
      <c r="D55" s="509" t="s">
        <v>685</v>
      </c>
      <c r="E55" s="509">
        <v>340</v>
      </c>
      <c r="F55" s="509"/>
      <c r="G55" s="509">
        <f>E55</f>
        <v>340</v>
      </c>
      <c r="H55" s="509">
        <v>335</v>
      </c>
      <c r="I55" s="509"/>
      <c r="J55" s="509">
        <f>H55</f>
        <v>335</v>
      </c>
      <c r="K55" s="509">
        <f>H55-E55</f>
        <v>-5</v>
      </c>
      <c r="L55" s="509"/>
      <c r="M55" s="509">
        <f>K55</f>
        <v>-5</v>
      </c>
    </row>
    <row r="56" spans="1:13" ht="15.75">
      <c r="A56" s="509"/>
      <c r="B56" s="509"/>
      <c r="C56" s="509"/>
      <c r="D56" s="509"/>
      <c r="E56" s="509"/>
      <c r="F56" s="509"/>
      <c r="G56" s="509"/>
      <c r="H56" s="509"/>
      <c r="I56" s="509"/>
      <c r="J56" s="509"/>
      <c r="K56" s="509"/>
      <c r="L56" s="509"/>
      <c r="M56" s="509"/>
    </row>
    <row r="57" spans="1:13" ht="58.5" customHeight="1">
      <c r="A57" s="1192" t="s">
        <v>686</v>
      </c>
      <c r="B57" s="1193"/>
      <c r="C57" s="1193"/>
      <c r="D57" s="1193"/>
      <c r="E57" s="1193"/>
      <c r="F57" s="1193"/>
      <c r="G57" s="1193"/>
      <c r="H57" s="1193"/>
      <c r="I57" s="1193"/>
      <c r="J57" s="1193"/>
      <c r="K57" s="1193"/>
      <c r="L57" s="1193"/>
      <c r="M57" s="1194"/>
    </row>
    <row r="58" spans="1:13" ht="15.75">
      <c r="A58" s="509">
        <v>3</v>
      </c>
      <c r="B58" s="509" t="s">
        <v>617</v>
      </c>
      <c r="C58" s="509"/>
      <c r="D58" s="509"/>
      <c r="E58" s="509"/>
      <c r="F58" s="509"/>
      <c r="G58" s="509"/>
      <c r="H58" s="509"/>
      <c r="I58" s="509"/>
      <c r="J58" s="509"/>
      <c r="K58" s="509"/>
      <c r="L58" s="509"/>
      <c r="M58" s="509"/>
    </row>
    <row r="59" spans="1:13" ht="110.25">
      <c r="A59" s="509"/>
      <c r="B59" s="509" t="s">
        <v>687</v>
      </c>
      <c r="C59" s="509" t="s">
        <v>398</v>
      </c>
      <c r="D59" s="509" t="s">
        <v>688</v>
      </c>
      <c r="E59" s="509">
        <v>34</v>
      </c>
      <c r="F59" s="509"/>
      <c r="G59" s="509">
        <f>E59</f>
        <v>34</v>
      </c>
      <c r="H59" s="509">
        <v>34.07</v>
      </c>
      <c r="I59" s="509"/>
      <c r="J59" s="509">
        <f>H59</f>
        <v>34.07</v>
      </c>
      <c r="K59" s="509">
        <f>H59-E59</f>
        <v>0.07000000000000028</v>
      </c>
      <c r="L59" s="509"/>
      <c r="M59" s="509">
        <f>K59</f>
        <v>0.07000000000000028</v>
      </c>
    </row>
    <row r="60" spans="1:13" ht="15.75">
      <c r="A60" s="509"/>
      <c r="B60" s="509"/>
      <c r="C60" s="509"/>
      <c r="D60" s="509"/>
      <c r="E60" s="509"/>
      <c r="F60" s="509"/>
      <c r="G60" s="509"/>
      <c r="H60" s="509"/>
      <c r="I60" s="509"/>
      <c r="J60" s="509"/>
      <c r="K60" s="509"/>
      <c r="L60" s="509"/>
      <c r="M60" s="509"/>
    </row>
    <row r="61" spans="1:13" ht="37.5" customHeight="1">
      <c r="A61" s="1192" t="s">
        <v>689</v>
      </c>
      <c r="B61" s="1193"/>
      <c r="C61" s="1193"/>
      <c r="D61" s="1193"/>
      <c r="E61" s="1193"/>
      <c r="F61" s="1193"/>
      <c r="G61" s="1193"/>
      <c r="H61" s="1193"/>
      <c r="I61" s="1193"/>
      <c r="J61" s="1193"/>
      <c r="K61" s="1193"/>
      <c r="L61" s="1193"/>
      <c r="M61" s="1194"/>
    </row>
    <row r="62" spans="1:13" ht="15.75">
      <c r="A62" s="509">
        <v>4</v>
      </c>
      <c r="B62" s="509" t="s">
        <v>633</v>
      </c>
      <c r="C62" s="509"/>
      <c r="D62" s="509"/>
      <c r="E62" s="509"/>
      <c r="F62" s="509"/>
      <c r="G62" s="509"/>
      <c r="H62" s="509"/>
      <c r="I62" s="509"/>
      <c r="J62" s="509"/>
      <c r="K62" s="509"/>
      <c r="L62" s="509"/>
      <c r="M62" s="509"/>
    </row>
    <row r="63" spans="1:13" ht="78.75">
      <c r="A63" s="509"/>
      <c r="B63" s="509" t="s">
        <v>690</v>
      </c>
      <c r="C63" s="509" t="s">
        <v>635</v>
      </c>
      <c r="D63" s="509" t="s">
        <v>512</v>
      </c>
      <c r="E63" s="509">
        <v>100</v>
      </c>
      <c r="F63" s="509"/>
      <c r="G63" s="509">
        <f>E63</f>
        <v>100</v>
      </c>
      <c r="H63" s="509">
        <v>100</v>
      </c>
      <c r="I63" s="509"/>
      <c r="J63" s="509">
        <f>H63</f>
        <v>100</v>
      </c>
      <c r="K63" s="509">
        <f>H63-E63</f>
        <v>0</v>
      </c>
      <c r="L63" s="509"/>
      <c r="M63" s="509">
        <f>K63</f>
        <v>0</v>
      </c>
    </row>
    <row r="64" spans="1:13" ht="15.75">
      <c r="A64" s="509"/>
      <c r="B64" s="509"/>
      <c r="C64" s="509"/>
      <c r="D64" s="509"/>
      <c r="E64" s="509"/>
      <c r="F64" s="509"/>
      <c r="G64" s="509"/>
      <c r="H64" s="509"/>
      <c r="I64" s="509"/>
      <c r="J64" s="509"/>
      <c r="K64" s="509"/>
      <c r="L64" s="509"/>
      <c r="M64" s="509"/>
    </row>
    <row r="65" spans="1:13" ht="15.75">
      <c r="A65" s="1191" t="s">
        <v>305</v>
      </c>
      <c r="B65" s="1191"/>
      <c r="C65" s="1191"/>
      <c r="D65" s="1191"/>
      <c r="E65" s="1191"/>
      <c r="F65" s="1191"/>
      <c r="G65" s="1191"/>
      <c r="H65" s="1191"/>
      <c r="I65" s="1191"/>
      <c r="J65" s="1191"/>
      <c r="K65" s="1191"/>
      <c r="L65" s="1191"/>
      <c r="M65" s="1191"/>
    </row>
    <row r="66" spans="1:13" ht="42" customHeight="1">
      <c r="A66" s="1192" t="s">
        <v>691</v>
      </c>
      <c r="B66" s="1193"/>
      <c r="C66" s="1193"/>
      <c r="D66" s="1193"/>
      <c r="E66" s="1193"/>
      <c r="F66" s="1193"/>
      <c r="G66" s="1193"/>
      <c r="H66" s="1193"/>
      <c r="I66" s="1193"/>
      <c r="J66" s="1193"/>
      <c r="K66" s="1193"/>
      <c r="L66" s="1193"/>
      <c r="M66" s="1194"/>
    </row>
    <row r="67" ht="15.75">
      <c r="A67" s="508"/>
    </row>
    <row r="68" spans="1:4" ht="19.5" customHeight="1">
      <c r="A68" s="510" t="s">
        <v>308</v>
      </c>
      <c r="B68" s="510"/>
      <c r="C68" s="510"/>
      <c r="D68" s="510"/>
    </row>
    <row r="69" spans="1:13" ht="79.5" customHeight="1">
      <c r="A69" s="1196" t="s">
        <v>692</v>
      </c>
      <c r="B69" s="1196"/>
      <c r="C69" s="1196"/>
      <c r="D69" s="1196"/>
      <c r="E69" s="1196"/>
      <c r="F69" s="1196"/>
      <c r="G69" s="1196"/>
      <c r="H69" s="1196"/>
      <c r="I69" s="1196"/>
      <c r="J69" s="1196"/>
      <c r="K69" s="1196"/>
      <c r="L69" s="1196"/>
      <c r="M69" s="1196"/>
    </row>
    <row r="70" spans="1:4" ht="19.5" customHeight="1">
      <c r="A70" s="512" t="s">
        <v>311</v>
      </c>
      <c r="B70" s="512"/>
      <c r="C70" s="512"/>
      <c r="D70" s="512"/>
    </row>
    <row r="71" spans="1:5" ht="15.75" customHeight="1">
      <c r="A71" s="1206" t="s">
        <v>853</v>
      </c>
      <c r="B71" s="1206"/>
      <c r="C71" s="1206"/>
      <c r="D71" s="1206"/>
      <c r="E71" s="1206"/>
    </row>
    <row r="72" spans="1:13" ht="15.75">
      <c r="A72" s="1206"/>
      <c r="B72" s="1206"/>
      <c r="C72" s="1206"/>
      <c r="D72" s="1206"/>
      <c r="E72" s="1206"/>
      <c r="G72" s="1195"/>
      <c r="H72" s="1195"/>
      <c r="J72" s="1195" t="s">
        <v>639</v>
      </c>
      <c r="K72" s="1195"/>
      <c r="L72" s="1195"/>
      <c r="M72" s="1195"/>
    </row>
    <row r="73" spans="1:13" ht="15.75" customHeight="1">
      <c r="A73" s="513"/>
      <c r="B73" s="513"/>
      <c r="C73" s="513"/>
      <c r="D73" s="513"/>
      <c r="E73" s="513"/>
      <c r="J73" s="1190" t="s">
        <v>313</v>
      </c>
      <c r="K73" s="1190"/>
      <c r="L73" s="1190"/>
      <c r="M73" s="1190"/>
    </row>
    <row r="74" spans="1:13" ht="43.5" customHeight="1">
      <c r="A74" s="1206" t="s">
        <v>854</v>
      </c>
      <c r="B74" s="1206"/>
      <c r="C74" s="1206"/>
      <c r="D74" s="1206"/>
      <c r="E74" s="1206"/>
      <c r="G74" s="1195"/>
      <c r="H74" s="1195"/>
      <c r="J74" s="1195" t="s">
        <v>643</v>
      </c>
      <c r="K74" s="1195"/>
      <c r="L74" s="1195"/>
      <c r="M74" s="1195"/>
    </row>
    <row r="75" spans="1:13" ht="15.75" customHeight="1">
      <c r="A75" s="1206"/>
      <c r="B75" s="1206"/>
      <c r="C75" s="1206"/>
      <c r="D75" s="1206"/>
      <c r="E75" s="1206"/>
      <c r="J75" s="1190" t="s">
        <v>313</v>
      </c>
      <c r="K75" s="1190"/>
      <c r="L75" s="1190"/>
      <c r="M75" s="1190"/>
    </row>
  </sheetData>
  <sheetProtection/>
  <mergeCells count="61">
    <mergeCell ref="E9:M9"/>
    <mergeCell ref="E10:M10"/>
    <mergeCell ref="A71:E72"/>
    <mergeCell ref="A74:E75"/>
    <mergeCell ref="J72:M72"/>
    <mergeCell ref="J74:M74"/>
    <mergeCell ref="A69:M69"/>
    <mergeCell ref="B25:M25"/>
    <mergeCell ref="A19:M19"/>
    <mergeCell ref="B47:B48"/>
    <mergeCell ref="J1:M4"/>
    <mergeCell ref="A11:A12"/>
    <mergeCell ref="R30:T30"/>
    <mergeCell ref="U30:W30"/>
    <mergeCell ref="A5:M5"/>
    <mergeCell ref="A6:M6"/>
    <mergeCell ref="E7:M7"/>
    <mergeCell ref="E8:M8"/>
    <mergeCell ref="A7:A8"/>
    <mergeCell ref="A9:A10"/>
    <mergeCell ref="X30:Z30"/>
    <mergeCell ref="E11:M11"/>
    <mergeCell ref="E12:M12"/>
    <mergeCell ref="B15:M15"/>
    <mergeCell ref="B16:M16"/>
    <mergeCell ref="B23:M23"/>
    <mergeCell ref="B24:M24"/>
    <mergeCell ref="B17:M17"/>
    <mergeCell ref="A13:M13"/>
    <mergeCell ref="A30:A31"/>
    <mergeCell ref="A40:A41"/>
    <mergeCell ref="E40:G40"/>
    <mergeCell ref="H40:J40"/>
    <mergeCell ref="A47:A48"/>
    <mergeCell ref="B32:D32"/>
    <mergeCell ref="B33:D33"/>
    <mergeCell ref="B34:D34"/>
    <mergeCell ref="A35:M35"/>
    <mergeCell ref="E30:G30"/>
    <mergeCell ref="H30:J30"/>
    <mergeCell ref="K30:M30"/>
    <mergeCell ref="B30:D31"/>
    <mergeCell ref="A37:M37"/>
    <mergeCell ref="B40:D41"/>
    <mergeCell ref="K40:M40"/>
    <mergeCell ref="J73:M73"/>
    <mergeCell ref="K47:M47"/>
    <mergeCell ref="A53:M53"/>
    <mergeCell ref="A57:M57"/>
    <mergeCell ref="A61:M61"/>
    <mergeCell ref="C47:C48"/>
    <mergeCell ref="D47:D48"/>
    <mergeCell ref="J75:M75"/>
    <mergeCell ref="B42:D42"/>
    <mergeCell ref="B43:D43"/>
    <mergeCell ref="G72:H72"/>
    <mergeCell ref="G74:H74"/>
    <mergeCell ref="A65:M65"/>
    <mergeCell ref="A66:M66"/>
    <mergeCell ref="E47:G47"/>
    <mergeCell ref="H47:J47"/>
  </mergeCells>
  <printOptions/>
  <pageMargins left="0.16" right="0.16" top="0.35" bottom="0.3" header="0.31496062992125984" footer="0.31496062992125984"/>
  <pageSetup horizontalDpi="600" verticalDpi="600" orientation="landscape" paperSize="9" scale="78" r:id="rId1"/>
  <rowBreaks count="2" manualBreakCount="2">
    <brk id="37" max="12" man="1"/>
    <brk id="55" max="12" man="1"/>
  </rowBreaks>
</worksheet>
</file>

<file path=xl/worksheets/sheet32.xml><?xml version="1.0" encoding="utf-8"?>
<worksheet xmlns="http://schemas.openxmlformats.org/spreadsheetml/2006/main" xmlns:r="http://schemas.openxmlformats.org/officeDocument/2006/relationships">
  <dimension ref="A1:Z75"/>
  <sheetViews>
    <sheetView view="pageBreakPreview" zoomScale="85" zoomScaleSheetLayoutView="85" zoomScalePageLayoutView="0" workbookViewId="0" topLeftCell="A62">
      <selection activeCell="A70" sqref="A70"/>
    </sheetView>
  </sheetViews>
  <sheetFormatPr defaultColWidth="9.00390625" defaultRowHeight="12.75"/>
  <cols>
    <col min="1" max="1" width="4.375" style="514" customWidth="1"/>
    <col min="2" max="2" width="18.875" style="514" customWidth="1"/>
    <col min="3" max="3" width="9.125" style="514" customWidth="1"/>
    <col min="4" max="4" width="17.625" style="514" customWidth="1"/>
    <col min="5" max="11" width="13.00390625" style="514" customWidth="1"/>
    <col min="12" max="12" width="13.125" style="514" customWidth="1"/>
    <col min="13" max="13" width="13.00390625" style="514" customWidth="1"/>
    <col min="14" max="16384" width="9.125" style="514" customWidth="1"/>
  </cols>
  <sheetData>
    <row r="1" spans="10:13" ht="15.75" customHeight="1" hidden="1">
      <c r="J1" s="1221" t="s">
        <v>644</v>
      </c>
      <c r="K1" s="1221"/>
      <c r="L1" s="1221"/>
      <c r="M1" s="1221"/>
    </row>
    <row r="2" spans="10:13" ht="15.75" hidden="1">
      <c r="J2" s="1221"/>
      <c r="K2" s="1221"/>
      <c r="L2" s="1221"/>
      <c r="M2" s="1221"/>
    </row>
    <row r="3" spans="10:13" ht="15.75" hidden="1">
      <c r="J3" s="1221"/>
      <c r="K3" s="1221"/>
      <c r="L3" s="1221"/>
      <c r="M3" s="1221"/>
    </row>
    <row r="4" spans="10:13" ht="15.75" hidden="1">
      <c r="J4" s="1221"/>
      <c r="K4" s="1221"/>
      <c r="L4" s="1221"/>
      <c r="M4" s="1221"/>
    </row>
    <row r="5" spans="1:13" ht="15.75">
      <c r="A5" s="1223" t="s">
        <v>215</v>
      </c>
      <c r="B5" s="1223"/>
      <c r="C5" s="1223"/>
      <c r="D5" s="1223"/>
      <c r="E5" s="1223"/>
      <c r="F5" s="1223"/>
      <c r="G5" s="1223"/>
      <c r="H5" s="1223"/>
      <c r="I5" s="1223"/>
      <c r="J5" s="1223"/>
      <c r="K5" s="1223"/>
      <c r="L5" s="1223"/>
      <c r="M5" s="1223"/>
    </row>
    <row r="6" spans="1:13" ht="15.75">
      <c r="A6" s="1223" t="s">
        <v>645</v>
      </c>
      <c r="B6" s="1223"/>
      <c r="C6" s="1223"/>
      <c r="D6" s="1223"/>
      <c r="E6" s="1223"/>
      <c r="F6" s="1223"/>
      <c r="G6" s="1223"/>
      <c r="H6" s="1223"/>
      <c r="I6" s="1223"/>
      <c r="J6" s="1223"/>
      <c r="K6" s="1223"/>
      <c r="L6" s="1223"/>
      <c r="M6" s="1223"/>
    </row>
    <row r="7" spans="1:13" ht="15.75">
      <c r="A7" s="1222" t="s">
        <v>551</v>
      </c>
      <c r="B7" s="515" t="s">
        <v>552</v>
      </c>
      <c r="C7" s="516"/>
      <c r="E7" s="1208" t="s">
        <v>553</v>
      </c>
      <c r="F7" s="1208"/>
      <c r="G7" s="1208"/>
      <c r="H7" s="1208"/>
      <c r="I7" s="1208"/>
      <c r="J7" s="1208"/>
      <c r="K7" s="1208"/>
      <c r="L7" s="1208"/>
      <c r="M7" s="1208"/>
    </row>
    <row r="8" spans="1:13" ht="15" customHeight="1">
      <c r="A8" s="1222"/>
      <c r="B8" s="517" t="s">
        <v>646</v>
      </c>
      <c r="C8" s="516"/>
      <c r="E8" s="1217" t="s">
        <v>555</v>
      </c>
      <c r="F8" s="1217"/>
      <c r="G8" s="1217"/>
      <c r="H8" s="1217"/>
      <c r="I8" s="1217"/>
      <c r="J8" s="1217"/>
      <c r="K8" s="1217"/>
      <c r="L8" s="1217"/>
      <c r="M8" s="1217"/>
    </row>
    <row r="9" spans="1:13" ht="15.75">
      <c r="A9" s="1222" t="s">
        <v>556</v>
      </c>
      <c r="B9" s="515" t="s">
        <v>557</v>
      </c>
      <c r="C9" s="516"/>
      <c r="E9" s="1208" t="s">
        <v>410</v>
      </c>
      <c r="F9" s="1208"/>
      <c r="G9" s="1208"/>
      <c r="H9" s="1208"/>
      <c r="I9" s="1208"/>
      <c r="J9" s="1208"/>
      <c r="K9" s="1208"/>
      <c r="L9" s="1208"/>
      <c r="M9" s="1208"/>
    </row>
    <row r="10" spans="1:13" ht="15" customHeight="1">
      <c r="A10" s="1222"/>
      <c r="B10" s="517" t="s">
        <v>646</v>
      </c>
      <c r="C10" s="516"/>
      <c r="E10" s="1224" t="s">
        <v>558</v>
      </c>
      <c r="F10" s="1224"/>
      <c r="G10" s="1224"/>
      <c r="H10" s="1224"/>
      <c r="I10" s="1224"/>
      <c r="J10" s="1224"/>
      <c r="K10" s="1224"/>
      <c r="L10" s="1224"/>
      <c r="M10" s="1224"/>
    </row>
    <row r="11" spans="1:13" ht="15.75">
      <c r="A11" s="1222" t="s">
        <v>559</v>
      </c>
      <c r="B11" s="515" t="s">
        <v>693</v>
      </c>
      <c r="C11" s="515" t="s">
        <v>403</v>
      </c>
      <c r="E11" s="1208" t="s">
        <v>694</v>
      </c>
      <c r="F11" s="1208"/>
      <c r="G11" s="1208"/>
      <c r="H11" s="1208"/>
      <c r="I11" s="1208"/>
      <c r="J11" s="1208"/>
      <c r="K11" s="1208"/>
      <c r="L11" s="1208"/>
      <c r="M11" s="1208"/>
    </row>
    <row r="12" spans="1:13" ht="21.75" customHeight="1">
      <c r="A12" s="1222"/>
      <c r="B12" s="518" t="s">
        <v>650</v>
      </c>
      <c r="C12" s="519" t="s">
        <v>563</v>
      </c>
      <c r="E12" s="1217" t="s">
        <v>564</v>
      </c>
      <c r="F12" s="1217"/>
      <c r="G12" s="1217"/>
      <c r="H12" s="1217"/>
      <c r="I12" s="1217"/>
      <c r="J12" s="1217"/>
      <c r="K12" s="1217"/>
      <c r="L12" s="1217"/>
      <c r="M12" s="1217"/>
    </row>
    <row r="13" spans="1:13" ht="19.5" customHeight="1">
      <c r="A13" s="1218" t="s">
        <v>651</v>
      </c>
      <c r="B13" s="1218"/>
      <c r="C13" s="1218"/>
      <c r="D13" s="1218"/>
      <c r="E13" s="1218"/>
      <c r="F13" s="1218"/>
      <c r="G13" s="1218"/>
      <c r="H13" s="1218"/>
      <c r="I13" s="1218"/>
      <c r="J13" s="1218"/>
      <c r="K13" s="1218"/>
      <c r="L13" s="1218"/>
      <c r="M13" s="1218"/>
    </row>
    <row r="14" ht="15.75">
      <c r="A14" s="520"/>
    </row>
    <row r="15" spans="1:13" ht="31.5">
      <c r="A15" s="521" t="s">
        <v>576</v>
      </c>
      <c r="B15" s="1214" t="s">
        <v>652</v>
      </c>
      <c r="C15" s="1214"/>
      <c r="D15" s="1214"/>
      <c r="E15" s="1214"/>
      <c r="F15" s="1214"/>
      <c r="G15" s="1214"/>
      <c r="H15" s="1214"/>
      <c r="I15" s="1214"/>
      <c r="J15" s="1214"/>
      <c r="K15" s="1214"/>
      <c r="L15" s="1214"/>
      <c r="M15" s="1214"/>
    </row>
    <row r="16" spans="1:13" ht="15.75">
      <c r="A16" s="521">
        <v>1</v>
      </c>
      <c r="B16" s="1214" t="s">
        <v>653</v>
      </c>
      <c r="C16" s="1214"/>
      <c r="D16" s="1214"/>
      <c r="E16" s="1214"/>
      <c r="F16" s="1214"/>
      <c r="G16" s="1214"/>
      <c r="H16" s="1214"/>
      <c r="I16" s="1214"/>
      <c r="J16" s="1214"/>
      <c r="K16" s="1214"/>
      <c r="L16" s="1214"/>
      <c r="M16" s="1214"/>
    </row>
    <row r="17" spans="1:13" ht="15.75">
      <c r="A17" s="521"/>
      <c r="B17" s="1214"/>
      <c r="C17" s="1214"/>
      <c r="D17" s="1214"/>
      <c r="E17" s="1214"/>
      <c r="F17" s="1214"/>
      <c r="G17" s="1214"/>
      <c r="H17" s="1214"/>
      <c r="I17" s="1214"/>
      <c r="J17" s="1214"/>
      <c r="K17" s="1214"/>
      <c r="L17" s="1214"/>
      <c r="M17" s="1214"/>
    </row>
    <row r="18" ht="15.75">
      <c r="A18" s="520"/>
    </row>
    <row r="19" spans="1:13" ht="40.5" customHeight="1">
      <c r="A19" s="1215" t="s">
        <v>679</v>
      </c>
      <c r="B19" s="1215"/>
      <c r="C19" s="1215"/>
      <c r="D19" s="1215"/>
      <c r="E19" s="1215"/>
      <c r="F19" s="1215"/>
      <c r="G19" s="1215"/>
      <c r="H19" s="1215"/>
      <c r="I19" s="1215"/>
      <c r="J19" s="1215"/>
      <c r="K19" s="1215"/>
      <c r="L19" s="1215"/>
      <c r="M19" s="1215"/>
    </row>
    <row r="20" ht="15.75">
      <c r="A20" s="516"/>
    </row>
    <row r="21" ht="15.75">
      <c r="A21" s="522" t="s">
        <v>656</v>
      </c>
    </row>
    <row r="22" ht="15.75">
      <c r="A22" s="520"/>
    </row>
    <row r="23" spans="1:13" ht="32.25" customHeight="1">
      <c r="A23" s="521" t="s">
        <v>576</v>
      </c>
      <c r="B23" s="1214" t="s">
        <v>657</v>
      </c>
      <c r="C23" s="1214"/>
      <c r="D23" s="1214"/>
      <c r="E23" s="1214"/>
      <c r="F23" s="1214"/>
      <c r="G23" s="1214"/>
      <c r="H23" s="1214"/>
      <c r="I23" s="1214"/>
      <c r="J23" s="1214"/>
      <c r="K23" s="1214"/>
      <c r="L23" s="1214"/>
      <c r="M23" s="1214"/>
    </row>
    <row r="24" spans="1:13" ht="15.75">
      <c r="A24" s="521">
        <v>1</v>
      </c>
      <c r="B24" s="1214" t="s">
        <v>695</v>
      </c>
      <c r="C24" s="1214"/>
      <c r="D24" s="1214"/>
      <c r="E24" s="1214"/>
      <c r="F24" s="1214"/>
      <c r="G24" s="1214"/>
      <c r="H24" s="1214"/>
      <c r="I24" s="1214"/>
      <c r="J24" s="1214"/>
      <c r="K24" s="1214"/>
      <c r="L24" s="1214"/>
      <c r="M24" s="1214"/>
    </row>
    <row r="25" spans="1:13" ht="15.75">
      <c r="A25" s="521"/>
      <c r="B25" s="1214"/>
      <c r="C25" s="1214"/>
      <c r="D25" s="1214"/>
      <c r="E25" s="1214"/>
      <c r="F25" s="1214"/>
      <c r="G25" s="1214"/>
      <c r="H25" s="1214"/>
      <c r="I25" s="1214"/>
      <c r="J25" s="1214"/>
      <c r="K25" s="1214"/>
      <c r="L25" s="1214"/>
      <c r="M25" s="1214"/>
    </row>
    <row r="26" ht="15.75">
      <c r="A26" s="520"/>
    </row>
    <row r="27" ht="15.75">
      <c r="A27" s="522" t="s">
        <v>658</v>
      </c>
    </row>
    <row r="28" ht="47.25">
      <c r="A28" s="516" t="s">
        <v>659</v>
      </c>
    </row>
    <row r="29" ht="15.75">
      <c r="A29" s="520"/>
    </row>
    <row r="30" spans="1:26" ht="30" customHeight="1">
      <c r="A30" s="1214" t="s">
        <v>576</v>
      </c>
      <c r="B30" s="1214" t="s">
        <v>660</v>
      </c>
      <c r="C30" s="1214"/>
      <c r="D30" s="1214"/>
      <c r="E30" s="1214" t="s">
        <v>568</v>
      </c>
      <c r="F30" s="1214"/>
      <c r="G30" s="1214"/>
      <c r="H30" s="1214" t="s">
        <v>661</v>
      </c>
      <c r="I30" s="1214"/>
      <c r="J30" s="1214"/>
      <c r="K30" s="1214" t="s">
        <v>570</v>
      </c>
      <c r="L30" s="1214"/>
      <c r="M30" s="1214"/>
      <c r="R30" s="1216"/>
      <c r="S30" s="1216"/>
      <c r="T30" s="1216"/>
      <c r="U30" s="1216"/>
      <c r="V30" s="1216"/>
      <c r="W30" s="1216"/>
      <c r="X30" s="1216"/>
      <c r="Y30" s="1216"/>
      <c r="Z30" s="1216"/>
    </row>
    <row r="31" spans="1:26" ht="33" customHeight="1">
      <c r="A31" s="1214"/>
      <c r="B31" s="1214"/>
      <c r="C31" s="1214"/>
      <c r="D31" s="1214"/>
      <c r="E31" s="521" t="s">
        <v>571</v>
      </c>
      <c r="F31" s="521" t="s">
        <v>572</v>
      </c>
      <c r="G31" s="521" t="s">
        <v>573</v>
      </c>
      <c r="H31" s="521" t="s">
        <v>571</v>
      </c>
      <c r="I31" s="521" t="s">
        <v>572</v>
      </c>
      <c r="J31" s="521" t="s">
        <v>573</v>
      </c>
      <c r="K31" s="521" t="s">
        <v>571</v>
      </c>
      <c r="L31" s="521" t="s">
        <v>572</v>
      </c>
      <c r="M31" s="521" t="s">
        <v>573</v>
      </c>
      <c r="R31" s="523"/>
      <c r="S31" s="523"/>
      <c r="T31" s="523"/>
      <c r="U31" s="523"/>
      <c r="V31" s="523"/>
      <c r="W31" s="523"/>
      <c r="X31" s="523"/>
      <c r="Y31" s="523"/>
      <c r="Z31" s="523"/>
    </row>
    <row r="32" spans="1:26" ht="15.75">
      <c r="A32" s="521">
        <v>1</v>
      </c>
      <c r="B32" s="1214">
        <v>2</v>
      </c>
      <c r="C32" s="1214"/>
      <c r="D32" s="1214"/>
      <c r="E32" s="521">
        <v>3</v>
      </c>
      <c r="F32" s="521">
        <v>4</v>
      </c>
      <c r="G32" s="521">
        <v>5</v>
      </c>
      <c r="H32" s="521">
        <v>6</v>
      </c>
      <c r="I32" s="521">
        <v>7</v>
      </c>
      <c r="J32" s="521">
        <v>8</v>
      </c>
      <c r="K32" s="521">
        <v>9</v>
      </c>
      <c r="L32" s="521">
        <v>10</v>
      </c>
      <c r="M32" s="521">
        <v>11</v>
      </c>
      <c r="R32" s="523"/>
      <c r="S32" s="523"/>
      <c r="T32" s="523"/>
      <c r="U32" s="523"/>
      <c r="V32" s="523"/>
      <c r="W32" s="523"/>
      <c r="X32" s="523"/>
      <c r="Y32" s="523"/>
      <c r="Z32" s="523"/>
    </row>
    <row r="33" spans="1:26" ht="15.75">
      <c r="A33" s="521">
        <v>1</v>
      </c>
      <c r="B33" s="1214" t="s">
        <v>341</v>
      </c>
      <c r="C33" s="1214"/>
      <c r="D33" s="1214"/>
      <c r="E33" s="521">
        <v>2989163</v>
      </c>
      <c r="F33" s="521"/>
      <c r="G33" s="521">
        <f>E33</f>
        <v>2989163</v>
      </c>
      <c r="H33" s="521">
        <v>2989159.74</v>
      </c>
      <c r="I33" s="521"/>
      <c r="J33" s="521">
        <f>H33</f>
        <v>2989159.74</v>
      </c>
      <c r="K33" s="521">
        <f>J33-G33</f>
        <v>-3.2599999997764826</v>
      </c>
      <c r="L33" s="521"/>
      <c r="M33" s="521">
        <f>K33</f>
        <v>-3.2599999997764826</v>
      </c>
      <c r="R33" s="523"/>
      <c r="S33" s="523"/>
      <c r="T33" s="523"/>
      <c r="U33" s="523"/>
      <c r="V33" s="523"/>
      <c r="W33" s="523"/>
      <c r="X33" s="523"/>
      <c r="Y33" s="523"/>
      <c r="Z33" s="523"/>
    </row>
    <row r="34" spans="1:26" ht="15.75">
      <c r="A34" s="521"/>
      <c r="B34" s="1214" t="s">
        <v>592</v>
      </c>
      <c r="C34" s="1214"/>
      <c r="D34" s="1214"/>
      <c r="E34" s="521">
        <f>E33</f>
        <v>2989163</v>
      </c>
      <c r="F34" s="521"/>
      <c r="G34" s="521">
        <f>G33</f>
        <v>2989163</v>
      </c>
      <c r="H34" s="521">
        <f>H33</f>
        <v>2989159.74</v>
      </c>
      <c r="I34" s="521"/>
      <c r="J34" s="521">
        <f>J33</f>
        <v>2989159.74</v>
      </c>
      <c r="K34" s="521">
        <f>K33</f>
        <v>-3.2599999997764826</v>
      </c>
      <c r="L34" s="521"/>
      <c r="M34" s="521">
        <f>M33</f>
        <v>-3.2599999997764826</v>
      </c>
      <c r="R34" s="523"/>
      <c r="S34" s="523"/>
      <c r="T34" s="523"/>
      <c r="U34" s="523"/>
      <c r="V34" s="523"/>
      <c r="W34" s="523"/>
      <c r="X34" s="523"/>
      <c r="Y34" s="523"/>
      <c r="Z34" s="523"/>
    </row>
    <row r="35" spans="1:13" ht="32.25" customHeight="1">
      <c r="A35" s="1219" t="s">
        <v>873</v>
      </c>
      <c r="B35" s="1220"/>
      <c r="C35" s="1220"/>
      <c r="D35" s="1220"/>
      <c r="E35" s="1220"/>
      <c r="F35" s="1220"/>
      <c r="G35" s="1220"/>
      <c r="H35" s="1220"/>
      <c r="I35" s="1220"/>
      <c r="J35" s="1220"/>
      <c r="K35" s="1220"/>
      <c r="L35" s="1220"/>
      <c r="M35" s="1220"/>
    </row>
    <row r="36" ht="15.75">
      <c r="A36" s="520"/>
    </row>
    <row r="37" spans="1:13" ht="33" customHeight="1">
      <c r="A37" s="1215" t="s">
        <v>668</v>
      </c>
      <c r="B37" s="1215"/>
      <c r="C37" s="1215"/>
      <c r="D37" s="1215"/>
      <c r="E37" s="1215"/>
      <c r="F37" s="1215"/>
      <c r="G37" s="1215"/>
      <c r="H37" s="1215"/>
      <c r="I37" s="1215"/>
      <c r="J37" s="1215"/>
      <c r="K37" s="1215"/>
      <c r="L37" s="1215"/>
      <c r="M37" s="1215"/>
    </row>
    <row r="38" ht="47.25">
      <c r="A38" s="516" t="s">
        <v>659</v>
      </c>
    </row>
    <row r="39" ht="15.75">
      <c r="A39" s="520"/>
    </row>
    <row r="40" spans="1:13" ht="31.5" customHeight="1">
      <c r="A40" s="1214" t="s">
        <v>669</v>
      </c>
      <c r="B40" s="1214" t="s">
        <v>670</v>
      </c>
      <c r="C40" s="1214"/>
      <c r="D40" s="1214"/>
      <c r="E40" s="1214" t="s">
        <v>568</v>
      </c>
      <c r="F40" s="1214"/>
      <c r="G40" s="1214"/>
      <c r="H40" s="1214" t="s">
        <v>661</v>
      </c>
      <c r="I40" s="1214"/>
      <c r="J40" s="1214"/>
      <c r="K40" s="1214" t="s">
        <v>570</v>
      </c>
      <c r="L40" s="1214"/>
      <c r="M40" s="1214"/>
    </row>
    <row r="41" spans="1:13" ht="33.75" customHeight="1">
      <c r="A41" s="1214"/>
      <c r="B41" s="1214"/>
      <c r="C41" s="1214"/>
      <c r="D41" s="1214"/>
      <c r="E41" s="521" t="s">
        <v>571</v>
      </c>
      <c r="F41" s="521" t="s">
        <v>572</v>
      </c>
      <c r="G41" s="521" t="s">
        <v>573</v>
      </c>
      <c r="H41" s="521" t="s">
        <v>571</v>
      </c>
      <c r="I41" s="521" t="s">
        <v>572</v>
      </c>
      <c r="J41" s="521" t="s">
        <v>573</v>
      </c>
      <c r="K41" s="521" t="s">
        <v>571</v>
      </c>
      <c r="L41" s="521" t="s">
        <v>572</v>
      </c>
      <c r="M41" s="521" t="s">
        <v>573</v>
      </c>
    </row>
    <row r="42" spans="1:13" ht="15.75">
      <c r="A42" s="521">
        <v>1</v>
      </c>
      <c r="B42" s="1214">
        <v>2</v>
      </c>
      <c r="C42" s="1214"/>
      <c r="D42" s="1214"/>
      <c r="E42" s="521">
        <v>3</v>
      </c>
      <c r="F42" s="521">
        <v>4</v>
      </c>
      <c r="G42" s="521">
        <v>5</v>
      </c>
      <c r="H42" s="521">
        <v>6</v>
      </c>
      <c r="I42" s="521">
        <v>7</v>
      </c>
      <c r="J42" s="521">
        <v>8</v>
      </c>
      <c r="K42" s="521">
        <v>9</v>
      </c>
      <c r="L42" s="521">
        <v>10</v>
      </c>
      <c r="M42" s="521">
        <v>11</v>
      </c>
    </row>
    <row r="43" spans="1:13" ht="45.75" customHeight="1">
      <c r="A43" s="521">
        <v>1</v>
      </c>
      <c r="B43" s="1211" t="s">
        <v>671</v>
      </c>
      <c r="C43" s="1212"/>
      <c r="D43" s="1213"/>
      <c r="E43" s="521">
        <v>2989163</v>
      </c>
      <c r="F43" s="521"/>
      <c r="G43" s="521">
        <f>E43</f>
        <v>2989163</v>
      </c>
      <c r="H43" s="521">
        <v>2989159.74</v>
      </c>
      <c r="I43" s="521"/>
      <c r="J43" s="521">
        <f>H43</f>
        <v>2989159.74</v>
      </c>
      <c r="K43" s="521">
        <f>H43-E43</f>
        <v>-3.2599999997764826</v>
      </c>
      <c r="L43" s="521"/>
      <c r="M43" s="521">
        <f>K43</f>
        <v>-3.2599999997764826</v>
      </c>
    </row>
    <row r="44" ht="15.75">
      <c r="A44" s="520"/>
    </row>
    <row r="45" ht="15.75">
      <c r="A45" s="522" t="s">
        <v>672</v>
      </c>
    </row>
    <row r="46" ht="15.75">
      <c r="A46" s="520"/>
    </row>
    <row r="47" spans="1:13" ht="29.25" customHeight="1">
      <c r="A47" s="1214" t="s">
        <v>669</v>
      </c>
      <c r="B47" s="1214" t="s">
        <v>602</v>
      </c>
      <c r="C47" s="1214" t="s">
        <v>603</v>
      </c>
      <c r="D47" s="1214" t="s">
        <v>604</v>
      </c>
      <c r="E47" s="1214" t="s">
        <v>568</v>
      </c>
      <c r="F47" s="1214"/>
      <c r="G47" s="1214"/>
      <c r="H47" s="1214" t="s">
        <v>673</v>
      </c>
      <c r="I47" s="1214"/>
      <c r="J47" s="1214"/>
      <c r="K47" s="1214" t="s">
        <v>570</v>
      </c>
      <c r="L47" s="1214"/>
      <c r="M47" s="1214"/>
    </row>
    <row r="48" spans="1:13" ht="30.75" customHeight="1">
      <c r="A48" s="1214"/>
      <c r="B48" s="1214"/>
      <c r="C48" s="1214"/>
      <c r="D48" s="1214"/>
      <c r="E48" s="521" t="s">
        <v>571</v>
      </c>
      <c r="F48" s="521" t="s">
        <v>572</v>
      </c>
      <c r="G48" s="521" t="s">
        <v>573</v>
      </c>
      <c r="H48" s="521" t="s">
        <v>571</v>
      </c>
      <c r="I48" s="521" t="s">
        <v>572</v>
      </c>
      <c r="J48" s="521" t="s">
        <v>573</v>
      </c>
      <c r="K48" s="521" t="s">
        <v>571</v>
      </c>
      <c r="L48" s="521" t="s">
        <v>572</v>
      </c>
      <c r="M48" s="521" t="s">
        <v>573</v>
      </c>
    </row>
    <row r="49" spans="1:13" ht="15.75">
      <c r="A49" s="521">
        <v>1</v>
      </c>
      <c r="B49" s="521">
        <v>2</v>
      </c>
      <c r="C49" s="521">
        <v>3</v>
      </c>
      <c r="D49" s="521">
        <v>4</v>
      </c>
      <c r="E49" s="521">
        <v>5</v>
      </c>
      <c r="F49" s="521">
        <v>6</v>
      </c>
      <c r="G49" s="521">
        <v>7</v>
      </c>
      <c r="H49" s="521">
        <v>8</v>
      </c>
      <c r="I49" s="521">
        <v>9</v>
      </c>
      <c r="J49" s="521">
        <v>10</v>
      </c>
      <c r="K49" s="521">
        <v>11</v>
      </c>
      <c r="L49" s="521">
        <v>12</v>
      </c>
      <c r="M49" s="521">
        <v>13</v>
      </c>
    </row>
    <row r="50" spans="1:13" ht="15.75">
      <c r="A50" s="521">
        <v>1</v>
      </c>
      <c r="B50" s="521" t="s">
        <v>607</v>
      </c>
      <c r="C50" s="521"/>
      <c r="D50" s="521"/>
      <c r="E50" s="521"/>
      <c r="F50" s="521"/>
      <c r="G50" s="521"/>
      <c r="H50" s="521"/>
      <c r="I50" s="521"/>
      <c r="J50" s="521"/>
      <c r="K50" s="521"/>
      <c r="L50" s="521"/>
      <c r="M50" s="521"/>
    </row>
    <row r="51" spans="1:13" ht="15.75">
      <c r="A51" s="521"/>
      <c r="B51" s="521"/>
      <c r="C51" s="521"/>
      <c r="D51" s="521"/>
      <c r="E51" s="521"/>
      <c r="F51" s="521"/>
      <c r="G51" s="521"/>
      <c r="H51" s="521"/>
      <c r="I51" s="521"/>
      <c r="J51" s="521"/>
      <c r="K51" s="521"/>
      <c r="L51" s="521"/>
      <c r="M51" s="521">
        <f>K51</f>
        <v>0</v>
      </c>
    </row>
    <row r="52" spans="1:13" ht="15.75">
      <c r="A52" s="521"/>
      <c r="B52" s="521"/>
      <c r="C52" s="521"/>
      <c r="D52" s="521"/>
      <c r="E52" s="521"/>
      <c r="F52" s="521"/>
      <c r="G52" s="521"/>
      <c r="H52" s="521"/>
      <c r="I52" s="521"/>
      <c r="J52" s="521"/>
      <c r="K52" s="521"/>
      <c r="L52" s="521"/>
      <c r="M52" s="521"/>
    </row>
    <row r="53" spans="1:13" ht="15.75">
      <c r="A53" s="1214" t="s">
        <v>305</v>
      </c>
      <c r="B53" s="1214"/>
      <c r="C53" s="1214"/>
      <c r="D53" s="1214"/>
      <c r="E53" s="1214"/>
      <c r="F53" s="1214"/>
      <c r="G53" s="1214"/>
      <c r="H53" s="1214"/>
      <c r="I53" s="1214"/>
      <c r="J53" s="1214"/>
      <c r="K53" s="1214"/>
      <c r="L53" s="1214"/>
      <c r="M53" s="1214"/>
    </row>
    <row r="54" spans="1:13" ht="15.75">
      <c r="A54" s="521">
        <v>2</v>
      </c>
      <c r="B54" s="521" t="s">
        <v>612</v>
      </c>
      <c r="C54" s="521"/>
      <c r="D54" s="521"/>
      <c r="E54" s="521"/>
      <c r="F54" s="521"/>
      <c r="G54" s="521"/>
      <c r="H54" s="521"/>
      <c r="I54" s="521"/>
      <c r="J54" s="521"/>
      <c r="K54" s="521"/>
      <c r="L54" s="521"/>
      <c r="M54" s="521"/>
    </row>
    <row r="55" spans="1:13" ht="166.5" customHeight="1">
      <c r="A55" s="521"/>
      <c r="B55" s="524" t="s">
        <v>530</v>
      </c>
      <c r="C55" s="521" t="s">
        <v>844</v>
      </c>
      <c r="D55" s="524" t="s">
        <v>531</v>
      </c>
      <c r="E55" s="521">
        <v>23796</v>
      </c>
      <c r="F55" s="521"/>
      <c r="G55" s="521">
        <f>E55</f>
        <v>23796</v>
      </c>
      <c r="H55" s="521">
        <v>23796</v>
      </c>
      <c r="I55" s="521"/>
      <c r="J55" s="521">
        <f>H55</f>
        <v>23796</v>
      </c>
      <c r="K55" s="521">
        <f>H55-E55</f>
        <v>0</v>
      </c>
      <c r="L55" s="521"/>
      <c r="M55" s="521">
        <f>K55</f>
        <v>0</v>
      </c>
    </row>
    <row r="56" spans="1:13" ht="110.25">
      <c r="A56" s="521"/>
      <c r="B56" s="524" t="s">
        <v>532</v>
      </c>
      <c r="C56" s="521" t="s">
        <v>609</v>
      </c>
      <c r="D56" s="524" t="s">
        <v>533</v>
      </c>
      <c r="E56" s="521">
        <v>2</v>
      </c>
      <c r="F56" s="521"/>
      <c r="G56" s="521">
        <f>E56</f>
        <v>2</v>
      </c>
      <c r="H56" s="521">
        <v>2</v>
      </c>
      <c r="I56" s="521"/>
      <c r="J56" s="521">
        <f>H56</f>
        <v>2</v>
      </c>
      <c r="K56" s="521">
        <f>H56-E56</f>
        <v>0</v>
      </c>
      <c r="L56" s="521"/>
      <c r="M56" s="521">
        <f>K56</f>
        <v>0</v>
      </c>
    </row>
    <row r="57" spans="1:13" ht="15.75">
      <c r="A57" s="1214" t="s">
        <v>305</v>
      </c>
      <c r="B57" s="1214"/>
      <c r="C57" s="1214"/>
      <c r="D57" s="1214"/>
      <c r="E57" s="1214"/>
      <c r="F57" s="1214"/>
      <c r="G57" s="1214"/>
      <c r="H57" s="1214"/>
      <c r="I57" s="1214"/>
      <c r="J57" s="1214"/>
      <c r="K57" s="1214"/>
      <c r="L57" s="1214"/>
      <c r="M57" s="1214"/>
    </row>
    <row r="58" spans="1:13" ht="15.75">
      <c r="A58" s="521">
        <v>3</v>
      </c>
      <c r="B58" s="521" t="s">
        <v>617</v>
      </c>
      <c r="C58" s="521"/>
      <c r="D58" s="521"/>
      <c r="E58" s="521"/>
      <c r="F58" s="521"/>
      <c r="G58" s="521"/>
      <c r="H58" s="521"/>
      <c r="I58" s="521"/>
      <c r="J58" s="521"/>
      <c r="K58" s="521"/>
      <c r="L58" s="521"/>
      <c r="M58" s="521"/>
    </row>
    <row r="59" spans="1:13" ht="94.5">
      <c r="A59" s="521"/>
      <c r="B59" s="521" t="s">
        <v>534</v>
      </c>
      <c r="C59" s="521" t="s">
        <v>398</v>
      </c>
      <c r="D59" s="524" t="s">
        <v>535</v>
      </c>
      <c r="E59" s="521">
        <v>124548.5</v>
      </c>
      <c r="F59" s="521"/>
      <c r="G59" s="521">
        <f>E59</f>
        <v>124548.5</v>
      </c>
      <c r="H59" s="521">
        <v>124548.3</v>
      </c>
      <c r="I59" s="521"/>
      <c r="J59" s="521">
        <f>H59</f>
        <v>124548.3</v>
      </c>
      <c r="K59" s="521">
        <f>H59-E59</f>
        <v>-0.19999999999708962</v>
      </c>
      <c r="L59" s="521"/>
      <c r="M59" s="521">
        <f>K59</f>
        <v>-0.19999999999708962</v>
      </c>
    </row>
    <row r="60" spans="1:13" ht="15.75">
      <c r="A60" s="521"/>
      <c r="B60" s="521"/>
      <c r="C60" s="521"/>
      <c r="D60" s="521"/>
      <c r="E60" s="521"/>
      <c r="F60" s="521"/>
      <c r="G60" s="521"/>
      <c r="H60" s="521"/>
      <c r="I60" s="521"/>
      <c r="J60" s="521"/>
      <c r="K60" s="521"/>
      <c r="L60" s="521"/>
      <c r="M60" s="521"/>
    </row>
    <row r="61" spans="1:13" ht="31.5" customHeight="1">
      <c r="A61" s="1211" t="s">
        <v>536</v>
      </c>
      <c r="B61" s="1212"/>
      <c r="C61" s="1212"/>
      <c r="D61" s="1212"/>
      <c r="E61" s="1212"/>
      <c r="F61" s="1212"/>
      <c r="G61" s="1212"/>
      <c r="H61" s="1212"/>
      <c r="I61" s="1212"/>
      <c r="J61" s="1212"/>
      <c r="K61" s="1212"/>
      <c r="L61" s="1212"/>
      <c r="M61" s="1213"/>
    </row>
    <row r="62" spans="1:13" ht="15.75">
      <c r="A62" s="521">
        <v>4</v>
      </c>
      <c r="B62" s="521" t="s">
        <v>633</v>
      </c>
      <c r="C62" s="521"/>
      <c r="D62" s="521"/>
      <c r="E62" s="521"/>
      <c r="F62" s="521"/>
      <c r="G62" s="521"/>
      <c r="H62" s="521"/>
      <c r="I62" s="521"/>
      <c r="J62" s="521"/>
      <c r="K62" s="521"/>
      <c r="L62" s="521"/>
      <c r="M62" s="521"/>
    </row>
    <row r="63" spans="1:13" ht="246" customHeight="1">
      <c r="A63" s="521"/>
      <c r="B63" s="521" t="s">
        <v>537</v>
      </c>
      <c r="C63" s="521" t="s">
        <v>635</v>
      </c>
      <c r="D63" s="524" t="s">
        <v>538</v>
      </c>
      <c r="E63" s="521">
        <v>100</v>
      </c>
      <c r="F63" s="521"/>
      <c r="G63" s="521">
        <f>E63</f>
        <v>100</v>
      </c>
      <c r="H63" s="521">
        <v>100</v>
      </c>
      <c r="I63" s="521"/>
      <c r="J63" s="521">
        <f>H63</f>
        <v>100</v>
      </c>
      <c r="K63" s="521">
        <f>H63-E63</f>
        <v>0</v>
      </c>
      <c r="L63" s="521"/>
      <c r="M63" s="521">
        <f>K63</f>
        <v>0</v>
      </c>
    </row>
    <row r="64" spans="1:13" ht="15.75">
      <c r="A64" s="521"/>
      <c r="B64" s="521"/>
      <c r="C64" s="521"/>
      <c r="D64" s="521"/>
      <c r="E64" s="521"/>
      <c r="F64" s="521"/>
      <c r="G64" s="521"/>
      <c r="H64" s="521"/>
      <c r="I64" s="521"/>
      <c r="J64" s="521"/>
      <c r="K64" s="521"/>
      <c r="L64" s="521"/>
      <c r="M64" s="521"/>
    </row>
    <row r="65" spans="1:13" ht="15.75">
      <c r="A65" s="1214" t="s">
        <v>305</v>
      </c>
      <c r="B65" s="1214"/>
      <c r="C65" s="1214"/>
      <c r="D65" s="1214"/>
      <c r="E65" s="1214"/>
      <c r="F65" s="1214"/>
      <c r="G65" s="1214"/>
      <c r="H65" s="1214"/>
      <c r="I65" s="1214"/>
      <c r="J65" s="1214"/>
      <c r="K65" s="1214"/>
      <c r="L65" s="1214"/>
      <c r="M65" s="1214"/>
    </row>
    <row r="66" spans="1:13" ht="55.5" customHeight="1">
      <c r="A66" s="1211" t="s">
        <v>539</v>
      </c>
      <c r="B66" s="1212"/>
      <c r="C66" s="1212"/>
      <c r="D66" s="1212"/>
      <c r="E66" s="1212"/>
      <c r="F66" s="1212"/>
      <c r="G66" s="1212"/>
      <c r="H66" s="1212"/>
      <c r="I66" s="1212"/>
      <c r="J66" s="1212"/>
      <c r="K66" s="1212"/>
      <c r="L66" s="1212"/>
      <c r="M66" s="1213"/>
    </row>
    <row r="67" ht="15.75">
      <c r="A67" s="520"/>
    </row>
    <row r="68" spans="1:4" ht="19.5" customHeight="1">
      <c r="A68" s="522" t="s">
        <v>308</v>
      </c>
      <c r="B68" s="522"/>
      <c r="C68" s="522"/>
      <c r="D68" s="522"/>
    </row>
    <row r="69" spans="1:13" ht="102" customHeight="1">
      <c r="A69" s="1209" t="s">
        <v>540</v>
      </c>
      <c r="B69" s="1209"/>
      <c r="C69" s="1209"/>
      <c r="D69" s="1209"/>
      <c r="E69" s="1209"/>
      <c r="F69" s="1209"/>
      <c r="G69" s="1209"/>
      <c r="H69" s="1209"/>
      <c r="I69" s="1209"/>
      <c r="J69" s="1209"/>
      <c r="K69" s="1209"/>
      <c r="L69" s="1209"/>
      <c r="M69" s="1209"/>
    </row>
    <row r="70" spans="1:4" ht="19.5" customHeight="1">
      <c r="A70" s="525"/>
      <c r="B70" s="525"/>
      <c r="C70" s="525"/>
      <c r="D70" s="525"/>
    </row>
    <row r="71" spans="1:5" ht="15.75" customHeight="1">
      <c r="A71" s="1207" t="s">
        <v>853</v>
      </c>
      <c r="B71" s="1207"/>
      <c r="C71" s="1207"/>
      <c r="D71" s="1207"/>
      <c r="E71" s="1207"/>
    </row>
    <row r="72" spans="1:13" ht="15.75">
      <c r="A72" s="1207"/>
      <c r="B72" s="1207"/>
      <c r="C72" s="1207"/>
      <c r="D72" s="1207"/>
      <c r="E72" s="1207"/>
      <c r="G72" s="1208"/>
      <c r="H72" s="1208"/>
      <c r="J72" s="1208" t="s">
        <v>639</v>
      </c>
      <c r="K72" s="1208"/>
      <c r="L72" s="1208"/>
      <c r="M72" s="1208"/>
    </row>
    <row r="73" spans="1:13" ht="15.75" customHeight="1">
      <c r="A73" s="526"/>
      <c r="B73" s="526"/>
      <c r="C73" s="526"/>
      <c r="D73" s="526"/>
      <c r="E73" s="526"/>
      <c r="J73" s="1210" t="s">
        <v>313</v>
      </c>
      <c r="K73" s="1210"/>
      <c r="L73" s="1210"/>
      <c r="M73" s="1210"/>
    </row>
    <row r="74" spans="1:13" ht="43.5" customHeight="1">
      <c r="A74" s="1207" t="s">
        <v>854</v>
      </c>
      <c r="B74" s="1207"/>
      <c r="C74" s="1207"/>
      <c r="D74" s="1207"/>
      <c r="E74" s="1207"/>
      <c r="G74" s="1208"/>
      <c r="H74" s="1208"/>
      <c r="J74" s="1208" t="s">
        <v>643</v>
      </c>
      <c r="K74" s="1208"/>
      <c r="L74" s="1208"/>
      <c r="M74" s="1208"/>
    </row>
    <row r="75" spans="1:13" ht="15.75" customHeight="1">
      <c r="A75" s="1207"/>
      <c r="B75" s="1207"/>
      <c r="C75" s="1207"/>
      <c r="D75" s="1207"/>
      <c r="E75" s="1207"/>
      <c r="J75" s="1210" t="s">
        <v>313</v>
      </c>
      <c r="K75" s="1210"/>
      <c r="L75" s="1210"/>
      <c r="M75" s="1210"/>
    </row>
  </sheetData>
  <sheetProtection/>
  <mergeCells count="61">
    <mergeCell ref="E10:M10"/>
    <mergeCell ref="B25:M25"/>
    <mergeCell ref="A7:A8"/>
    <mergeCell ref="A9:A10"/>
    <mergeCell ref="B33:D33"/>
    <mergeCell ref="E47:G47"/>
    <mergeCell ref="H47:J47"/>
    <mergeCell ref="U30:W30"/>
    <mergeCell ref="A19:M19"/>
    <mergeCell ref="A30:A31"/>
    <mergeCell ref="E30:G30"/>
    <mergeCell ref="J1:M4"/>
    <mergeCell ref="A11:A12"/>
    <mergeCell ref="A5:M5"/>
    <mergeCell ref="A6:M6"/>
    <mergeCell ref="E7:M7"/>
    <mergeCell ref="E8:M8"/>
    <mergeCell ref="E9:M9"/>
    <mergeCell ref="R30:T30"/>
    <mergeCell ref="A47:A48"/>
    <mergeCell ref="A35:M35"/>
    <mergeCell ref="A40:A41"/>
    <mergeCell ref="E40:G40"/>
    <mergeCell ref="H40:J40"/>
    <mergeCell ref="K30:M30"/>
    <mergeCell ref="B30:D31"/>
    <mergeCell ref="B34:D34"/>
    <mergeCell ref="B32:D32"/>
    <mergeCell ref="X30:Z30"/>
    <mergeCell ref="E11:M11"/>
    <mergeCell ref="E12:M12"/>
    <mergeCell ref="B15:M15"/>
    <mergeCell ref="B16:M16"/>
    <mergeCell ref="B23:M23"/>
    <mergeCell ref="B24:M24"/>
    <mergeCell ref="B17:M17"/>
    <mergeCell ref="A13:M13"/>
    <mergeCell ref="H30:J30"/>
    <mergeCell ref="A66:M66"/>
    <mergeCell ref="A37:M37"/>
    <mergeCell ref="B40:D41"/>
    <mergeCell ref="K40:M40"/>
    <mergeCell ref="A65:M65"/>
    <mergeCell ref="B47:B48"/>
    <mergeCell ref="C47:C48"/>
    <mergeCell ref="D47:D48"/>
    <mergeCell ref="A53:M53"/>
    <mergeCell ref="A57:M57"/>
    <mergeCell ref="A61:M61"/>
    <mergeCell ref="B42:D42"/>
    <mergeCell ref="B43:D43"/>
    <mergeCell ref="K47:M47"/>
    <mergeCell ref="A71:E72"/>
    <mergeCell ref="J72:M72"/>
    <mergeCell ref="A69:M69"/>
    <mergeCell ref="J75:M75"/>
    <mergeCell ref="G72:H72"/>
    <mergeCell ref="G74:H74"/>
    <mergeCell ref="A74:E75"/>
    <mergeCell ref="J74:M74"/>
    <mergeCell ref="J73:M73"/>
  </mergeCells>
  <printOptions/>
  <pageMargins left="0.16" right="0.16" top="0.35" bottom="0.3" header="0.31496062992125984" footer="0.31496062992125984"/>
  <pageSetup fitToWidth="3" horizontalDpi="600" verticalDpi="600" orientation="landscape" paperSize="9" scale="85" r:id="rId1"/>
  <rowBreaks count="3" manualBreakCount="3">
    <brk id="35" max="12" man="1"/>
    <brk id="55" max="12" man="1"/>
    <brk id="64" max="12" man="1"/>
  </rowBreaks>
</worksheet>
</file>

<file path=xl/worksheets/sheet33.xml><?xml version="1.0" encoding="utf-8"?>
<worksheet xmlns="http://schemas.openxmlformats.org/spreadsheetml/2006/main" xmlns:r="http://schemas.openxmlformats.org/officeDocument/2006/relationships">
  <dimension ref="A1:Z75"/>
  <sheetViews>
    <sheetView view="pageBreakPreview" zoomScale="60" zoomScalePageLayoutView="0" workbookViewId="0" topLeftCell="A53">
      <selection activeCell="A66" sqref="A66:M66"/>
    </sheetView>
  </sheetViews>
  <sheetFormatPr defaultColWidth="9.00390625" defaultRowHeight="12.75"/>
  <cols>
    <col min="1" max="1" width="9.00390625" style="527" customWidth="1"/>
    <col min="2" max="2" width="18.25390625" style="527" customWidth="1"/>
    <col min="3" max="3" width="11.625" style="527" customWidth="1"/>
    <col min="4" max="4" width="18.625" style="527" customWidth="1"/>
    <col min="5" max="13" width="13.00390625" style="527" customWidth="1"/>
    <col min="14" max="16384" width="9.125" style="527" customWidth="1"/>
  </cols>
  <sheetData>
    <row r="1" spans="10:13" ht="15.75" customHeight="1" hidden="1">
      <c r="J1" s="1225" t="s">
        <v>644</v>
      </c>
      <c r="K1" s="1225"/>
      <c r="L1" s="1225"/>
      <c r="M1" s="1225"/>
    </row>
    <row r="2" spans="10:13" ht="15.75" hidden="1">
      <c r="J2" s="1225"/>
      <c r="K2" s="1225"/>
      <c r="L2" s="1225"/>
      <c r="M2" s="1225"/>
    </row>
    <row r="3" spans="10:13" ht="15.75" hidden="1">
      <c r="J3" s="1225"/>
      <c r="K3" s="1225"/>
      <c r="L3" s="1225"/>
      <c r="M3" s="1225"/>
    </row>
    <row r="4" spans="10:13" ht="15.75" hidden="1">
      <c r="J4" s="1225"/>
      <c r="K4" s="1225"/>
      <c r="L4" s="1225"/>
      <c r="M4" s="1225"/>
    </row>
    <row r="5" spans="1:13" ht="15.75">
      <c r="A5" s="1228" t="s">
        <v>215</v>
      </c>
      <c r="B5" s="1228"/>
      <c r="C5" s="1228"/>
      <c r="D5" s="1228"/>
      <c r="E5" s="1228"/>
      <c r="F5" s="1228"/>
      <c r="G5" s="1228"/>
      <c r="H5" s="1228"/>
      <c r="I5" s="1228"/>
      <c r="J5" s="1228"/>
      <c r="K5" s="1228"/>
      <c r="L5" s="1228"/>
      <c r="M5" s="1228"/>
    </row>
    <row r="6" spans="1:13" ht="15.75">
      <c r="A6" s="1228" t="s">
        <v>645</v>
      </c>
      <c r="B6" s="1228"/>
      <c r="C6" s="1228"/>
      <c r="D6" s="1228"/>
      <c r="E6" s="1228"/>
      <c r="F6" s="1228"/>
      <c r="G6" s="1228"/>
      <c r="H6" s="1228"/>
      <c r="I6" s="1228"/>
      <c r="J6" s="1228"/>
      <c r="K6" s="1228"/>
      <c r="L6" s="1228"/>
      <c r="M6" s="1228"/>
    </row>
    <row r="7" spans="1:13" ht="15.75">
      <c r="A7" s="1226" t="s">
        <v>551</v>
      </c>
      <c r="B7" s="528" t="s">
        <v>552</v>
      </c>
      <c r="C7" s="529"/>
      <c r="E7" s="1229" t="s">
        <v>553</v>
      </c>
      <c r="F7" s="1229"/>
      <c r="G7" s="1229"/>
      <c r="H7" s="1229"/>
      <c r="I7" s="1229"/>
      <c r="J7" s="1229"/>
      <c r="K7" s="1229"/>
      <c r="L7" s="1229"/>
      <c r="M7" s="1229"/>
    </row>
    <row r="8" spans="1:13" ht="15" customHeight="1">
      <c r="A8" s="1226"/>
      <c r="B8" s="530" t="s">
        <v>646</v>
      </c>
      <c r="C8" s="529"/>
      <c r="E8" s="1230" t="s">
        <v>555</v>
      </c>
      <c r="F8" s="1230"/>
      <c r="G8" s="1230"/>
      <c r="H8" s="1230"/>
      <c r="I8" s="1230"/>
      <c r="J8" s="1230"/>
      <c r="K8" s="1230"/>
      <c r="L8" s="1230"/>
      <c r="M8" s="1230"/>
    </row>
    <row r="9" spans="1:13" ht="15.75">
      <c r="A9" s="1226" t="s">
        <v>556</v>
      </c>
      <c r="B9" s="528" t="s">
        <v>557</v>
      </c>
      <c r="C9" s="529"/>
      <c r="E9" s="1229" t="s">
        <v>410</v>
      </c>
      <c r="F9" s="1229"/>
      <c r="G9" s="1229"/>
      <c r="H9" s="1229"/>
      <c r="I9" s="1229"/>
      <c r="J9" s="1229"/>
      <c r="K9" s="1229"/>
      <c r="L9" s="1229"/>
      <c r="M9" s="1229"/>
    </row>
    <row r="10" spans="1:13" ht="15" customHeight="1">
      <c r="A10" s="1226"/>
      <c r="B10" s="530" t="s">
        <v>646</v>
      </c>
      <c r="C10" s="529"/>
      <c r="E10" s="1231" t="s">
        <v>558</v>
      </c>
      <c r="F10" s="1231"/>
      <c r="G10" s="1231"/>
      <c r="H10" s="1231"/>
      <c r="I10" s="1231"/>
      <c r="J10" s="1231"/>
      <c r="K10" s="1231"/>
      <c r="L10" s="1231"/>
      <c r="M10" s="1231"/>
    </row>
    <row r="11" spans="1:13" ht="15.75">
      <c r="A11" s="1226" t="s">
        <v>559</v>
      </c>
      <c r="B11" s="528" t="s">
        <v>541</v>
      </c>
      <c r="C11" s="531">
        <v>1070</v>
      </c>
      <c r="E11" s="1229" t="s">
        <v>542</v>
      </c>
      <c r="F11" s="1229"/>
      <c r="G11" s="1229"/>
      <c r="H11" s="1229"/>
      <c r="I11" s="1229"/>
      <c r="J11" s="1229"/>
      <c r="K11" s="1229"/>
      <c r="L11" s="1229"/>
      <c r="M11" s="1229"/>
    </row>
    <row r="12" spans="1:13" ht="15" customHeight="1">
      <c r="A12" s="1226"/>
      <c r="B12" s="532" t="s">
        <v>650</v>
      </c>
      <c r="C12" s="532" t="s">
        <v>563</v>
      </c>
      <c r="E12" s="1230" t="s">
        <v>564</v>
      </c>
      <c r="F12" s="1230"/>
      <c r="G12" s="1230"/>
      <c r="H12" s="1230"/>
      <c r="I12" s="1230"/>
      <c r="J12" s="1230"/>
      <c r="K12" s="1230"/>
      <c r="L12" s="1230"/>
      <c r="M12" s="1230"/>
    </row>
    <row r="13" spans="1:13" ht="19.5" customHeight="1">
      <c r="A13" s="1234" t="s">
        <v>651</v>
      </c>
      <c r="B13" s="1234"/>
      <c r="C13" s="1234"/>
      <c r="D13" s="1234"/>
      <c r="E13" s="1234"/>
      <c r="F13" s="1234"/>
      <c r="G13" s="1234"/>
      <c r="H13" s="1234"/>
      <c r="I13" s="1234"/>
      <c r="J13" s="1234"/>
      <c r="K13" s="1234"/>
      <c r="L13" s="1234"/>
      <c r="M13" s="1234"/>
    </row>
    <row r="14" ht="15.75">
      <c r="A14" s="533"/>
    </row>
    <row r="15" spans="1:13" ht="31.5">
      <c r="A15" s="534" t="s">
        <v>576</v>
      </c>
      <c r="B15" s="1232" t="s">
        <v>652</v>
      </c>
      <c r="C15" s="1232"/>
      <c r="D15" s="1232"/>
      <c r="E15" s="1232"/>
      <c r="F15" s="1232"/>
      <c r="G15" s="1232"/>
      <c r="H15" s="1232"/>
      <c r="I15" s="1232"/>
      <c r="J15" s="1232"/>
      <c r="K15" s="1232"/>
      <c r="L15" s="1232"/>
      <c r="M15" s="1232"/>
    </row>
    <row r="16" spans="1:13" ht="15.75">
      <c r="A16" s="534">
        <v>1</v>
      </c>
      <c r="B16" s="1232" t="s">
        <v>653</v>
      </c>
      <c r="C16" s="1232"/>
      <c r="D16" s="1232"/>
      <c r="E16" s="1232"/>
      <c r="F16" s="1232"/>
      <c r="G16" s="1232"/>
      <c r="H16" s="1232"/>
      <c r="I16" s="1232"/>
      <c r="J16" s="1232"/>
      <c r="K16" s="1232"/>
      <c r="L16" s="1232"/>
      <c r="M16" s="1232"/>
    </row>
    <row r="17" spans="1:13" ht="15.75">
      <c r="A17" s="534"/>
      <c r="B17" s="1232"/>
      <c r="C17" s="1232"/>
      <c r="D17" s="1232"/>
      <c r="E17" s="1232"/>
      <c r="F17" s="1232"/>
      <c r="G17" s="1232"/>
      <c r="H17" s="1232"/>
      <c r="I17" s="1232"/>
      <c r="J17" s="1232"/>
      <c r="K17" s="1232"/>
      <c r="L17" s="1232"/>
      <c r="M17" s="1232"/>
    </row>
    <row r="18" ht="15.75">
      <c r="A18" s="533"/>
    </row>
    <row r="19" spans="1:13" ht="40.5" customHeight="1">
      <c r="A19" s="1233" t="s">
        <v>679</v>
      </c>
      <c r="B19" s="1233"/>
      <c r="C19" s="1233"/>
      <c r="D19" s="1233"/>
      <c r="E19" s="1233"/>
      <c r="F19" s="1233"/>
      <c r="G19" s="1233"/>
      <c r="H19" s="1233"/>
      <c r="I19" s="1233"/>
      <c r="J19" s="1233"/>
      <c r="K19" s="1233"/>
      <c r="L19" s="1233"/>
      <c r="M19" s="1233"/>
    </row>
    <row r="20" ht="15.75">
      <c r="A20" s="529"/>
    </row>
    <row r="21" ht="15.75">
      <c r="A21" s="535" t="s">
        <v>656</v>
      </c>
    </row>
    <row r="22" ht="15.75">
      <c r="A22" s="533"/>
    </row>
    <row r="23" spans="1:13" ht="32.25" customHeight="1">
      <c r="A23" s="534" t="s">
        <v>576</v>
      </c>
      <c r="B23" s="1232" t="s">
        <v>657</v>
      </c>
      <c r="C23" s="1232"/>
      <c r="D23" s="1232"/>
      <c r="E23" s="1232"/>
      <c r="F23" s="1232"/>
      <c r="G23" s="1232"/>
      <c r="H23" s="1232"/>
      <c r="I23" s="1232"/>
      <c r="J23" s="1232"/>
      <c r="K23" s="1232"/>
      <c r="L23" s="1232"/>
      <c r="M23" s="1232"/>
    </row>
    <row r="24" spans="1:13" ht="15.75">
      <c r="A24" s="534">
        <v>1</v>
      </c>
      <c r="B24" s="1232" t="s">
        <v>543</v>
      </c>
      <c r="C24" s="1232"/>
      <c r="D24" s="1232"/>
      <c r="E24" s="1232"/>
      <c r="F24" s="1232"/>
      <c r="G24" s="1232"/>
      <c r="H24" s="1232"/>
      <c r="I24" s="1232"/>
      <c r="J24" s="1232"/>
      <c r="K24" s="1232"/>
      <c r="L24" s="1232"/>
      <c r="M24" s="1232"/>
    </row>
    <row r="25" spans="1:13" ht="15.75">
      <c r="A25" s="534"/>
      <c r="B25" s="1232"/>
      <c r="C25" s="1232"/>
      <c r="D25" s="1232"/>
      <c r="E25" s="1232"/>
      <c r="F25" s="1232"/>
      <c r="G25" s="1232"/>
      <c r="H25" s="1232"/>
      <c r="I25" s="1232"/>
      <c r="J25" s="1232"/>
      <c r="K25" s="1232"/>
      <c r="L25" s="1232"/>
      <c r="M25" s="1232"/>
    </row>
    <row r="26" ht="15.75">
      <c r="A26" s="533"/>
    </row>
    <row r="27" ht="15.75">
      <c r="A27" s="535" t="s">
        <v>658</v>
      </c>
    </row>
    <row r="28" ht="15.75">
      <c r="A28" s="529" t="s">
        <v>659</v>
      </c>
    </row>
    <row r="29" ht="15.75">
      <c r="A29" s="533"/>
    </row>
    <row r="30" spans="1:26" ht="30" customHeight="1">
      <c r="A30" s="1232" t="s">
        <v>576</v>
      </c>
      <c r="B30" s="1232" t="s">
        <v>660</v>
      </c>
      <c r="C30" s="1232"/>
      <c r="D30" s="1232"/>
      <c r="E30" s="1232" t="s">
        <v>568</v>
      </c>
      <c r="F30" s="1232"/>
      <c r="G30" s="1232"/>
      <c r="H30" s="1232" t="s">
        <v>661</v>
      </c>
      <c r="I30" s="1232"/>
      <c r="J30" s="1232"/>
      <c r="K30" s="1232" t="s">
        <v>570</v>
      </c>
      <c r="L30" s="1232"/>
      <c r="M30" s="1232"/>
      <c r="R30" s="1227"/>
      <c r="S30" s="1227"/>
      <c r="T30" s="1227"/>
      <c r="U30" s="1227"/>
      <c r="V30" s="1227"/>
      <c r="W30" s="1227"/>
      <c r="X30" s="1227"/>
      <c r="Y30" s="1227"/>
      <c r="Z30" s="1227"/>
    </row>
    <row r="31" spans="1:26" ht="33" customHeight="1">
      <c r="A31" s="1232"/>
      <c r="B31" s="1232"/>
      <c r="C31" s="1232"/>
      <c r="D31" s="1232"/>
      <c r="E31" s="534" t="s">
        <v>571</v>
      </c>
      <c r="F31" s="534" t="s">
        <v>572</v>
      </c>
      <c r="G31" s="534" t="s">
        <v>573</v>
      </c>
      <c r="H31" s="534" t="s">
        <v>571</v>
      </c>
      <c r="I31" s="534" t="s">
        <v>572</v>
      </c>
      <c r="J31" s="534" t="s">
        <v>573</v>
      </c>
      <c r="K31" s="534" t="s">
        <v>571</v>
      </c>
      <c r="L31" s="534" t="s">
        <v>572</v>
      </c>
      <c r="M31" s="534" t="s">
        <v>573</v>
      </c>
      <c r="R31" s="536"/>
      <c r="S31" s="536"/>
      <c r="T31" s="536"/>
      <c r="U31" s="536"/>
      <c r="V31" s="536"/>
      <c r="W31" s="536"/>
      <c r="X31" s="536"/>
      <c r="Y31" s="536"/>
      <c r="Z31" s="536"/>
    </row>
    <row r="32" spans="1:26" ht="15.75">
      <c r="A32" s="534">
        <v>1</v>
      </c>
      <c r="B32" s="1232">
        <v>2</v>
      </c>
      <c r="C32" s="1232"/>
      <c r="D32" s="1232"/>
      <c r="E32" s="534">
        <v>3</v>
      </c>
      <c r="F32" s="534">
        <v>4</v>
      </c>
      <c r="G32" s="534">
        <v>5</v>
      </c>
      <c r="H32" s="534">
        <v>6</v>
      </c>
      <c r="I32" s="534">
        <v>7</v>
      </c>
      <c r="J32" s="534">
        <v>8</v>
      </c>
      <c r="K32" s="534">
        <v>9</v>
      </c>
      <c r="L32" s="534">
        <v>10</v>
      </c>
      <c r="M32" s="534">
        <v>11</v>
      </c>
      <c r="R32" s="536"/>
      <c r="S32" s="536"/>
      <c r="T32" s="536"/>
      <c r="U32" s="536"/>
      <c r="V32" s="536"/>
      <c r="W32" s="536"/>
      <c r="X32" s="536"/>
      <c r="Y32" s="536"/>
      <c r="Z32" s="536"/>
    </row>
    <row r="33" spans="1:26" ht="15.75">
      <c r="A33" s="534">
        <v>1</v>
      </c>
      <c r="B33" s="1232" t="s">
        <v>341</v>
      </c>
      <c r="C33" s="1232"/>
      <c r="D33" s="1232"/>
      <c r="E33" s="534">
        <v>160316</v>
      </c>
      <c r="F33" s="534"/>
      <c r="G33" s="534">
        <f>E33</f>
        <v>160316</v>
      </c>
      <c r="H33" s="534">
        <v>153697.26</v>
      </c>
      <c r="I33" s="534"/>
      <c r="J33" s="534">
        <f>H33</f>
        <v>153697.26</v>
      </c>
      <c r="K33" s="534">
        <f>J33-G33</f>
        <v>-6618.739999999991</v>
      </c>
      <c r="L33" s="534"/>
      <c r="M33" s="534">
        <f>K33</f>
        <v>-6618.739999999991</v>
      </c>
      <c r="R33" s="536"/>
      <c r="S33" s="536"/>
      <c r="T33" s="536"/>
      <c r="U33" s="536"/>
      <c r="V33" s="536"/>
      <c r="W33" s="536"/>
      <c r="X33" s="536"/>
      <c r="Y33" s="536"/>
      <c r="Z33" s="536"/>
    </row>
    <row r="34" spans="1:26" ht="15.75">
      <c r="A34" s="534"/>
      <c r="B34" s="1232" t="s">
        <v>592</v>
      </c>
      <c r="C34" s="1232"/>
      <c r="D34" s="1232"/>
      <c r="E34" s="534">
        <f>E33</f>
        <v>160316</v>
      </c>
      <c r="F34" s="534"/>
      <c r="G34" s="534">
        <f>G33</f>
        <v>160316</v>
      </c>
      <c r="H34" s="534">
        <f>H33</f>
        <v>153697.26</v>
      </c>
      <c r="I34" s="534"/>
      <c r="J34" s="534">
        <f>J33</f>
        <v>153697.26</v>
      </c>
      <c r="K34" s="534">
        <f>K33</f>
        <v>-6618.739999999991</v>
      </c>
      <c r="L34" s="534"/>
      <c r="M34" s="534">
        <f>M33</f>
        <v>-6618.739999999991</v>
      </c>
      <c r="R34" s="536"/>
      <c r="S34" s="536"/>
      <c r="T34" s="536"/>
      <c r="U34" s="536"/>
      <c r="V34" s="536"/>
      <c r="W34" s="536"/>
      <c r="X34" s="536"/>
      <c r="Y34" s="536"/>
      <c r="Z34" s="536"/>
    </row>
    <row r="35" spans="1:13" ht="57" customHeight="1">
      <c r="A35" s="1235" t="s">
        <v>544</v>
      </c>
      <c r="B35" s="1236"/>
      <c r="C35" s="1236"/>
      <c r="D35" s="1236"/>
      <c r="E35" s="1236"/>
      <c r="F35" s="1236"/>
      <c r="G35" s="1236"/>
      <c r="H35" s="1236"/>
      <c r="I35" s="1236"/>
      <c r="J35" s="1236"/>
      <c r="K35" s="1236"/>
      <c r="L35" s="1236"/>
      <c r="M35" s="1236"/>
    </row>
    <row r="36" ht="15.75">
      <c r="A36" s="533"/>
    </row>
    <row r="37" spans="1:13" ht="33" customHeight="1">
      <c r="A37" s="1233" t="s">
        <v>668</v>
      </c>
      <c r="B37" s="1233"/>
      <c r="C37" s="1233"/>
      <c r="D37" s="1233"/>
      <c r="E37" s="1233"/>
      <c r="F37" s="1233"/>
      <c r="G37" s="1233"/>
      <c r="H37" s="1233"/>
      <c r="I37" s="1233"/>
      <c r="J37" s="1233"/>
      <c r="K37" s="1233"/>
      <c r="L37" s="1233"/>
      <c r="M37" s="1233"/>
    </row>
    <row r="38" ht="15.75">
      <c r="A38" s="529" t="s">
        <v>659</v>
      </c>
    </row>
    <row r="39" ht="15.75">
      <c r="A39" s="533"/>
    </row>
    <row r="40" spans="1:13" ht="31.5" customHeight="1">
      <c r="A40" s="1232" t="s">
        <v>669</v>
      </c>
      <c r="B40" s="1232" t="s">
        <v>670</v>
      </c>
      <c r="C40" s="1232"/>
      <c r="D40" s="1232"/>
      <c r="E40" s="1232" t="s">
        <v>568</v>
      </c>
      <c r="F40" s="1232"/>
      <c r="G40" s="1232"/>
      <c r="H40" s="1232" t="s">
        <v>661</v>
      </c>
      <c r="I40" s="1232"/>
      <c r="J40" s="1232"/>
      <c r="K40" s="1232" t="s">
        <v>570</v>
      </c>
      <c r="L40" s="1232"/>
      <c r="M40" s="1232"/>
    </row>
    <row r="41" spans="1:13" ht="33.75" customHeight="1">
      <c r="A41" s="1232"/>
      <c r="B41" s="1232"/>
      <c r="C41" s="1232"/>
      <c r="D41" s="1232"/>
      <c r="E41" s="534" t="s">
        <v>571</v>
      </c>
      <c r="F41" s="534" t="s">
        <v>572</v>
      </c>
      <c r="G41" s="534" t="s">
        <v>573</v>
      </c>
      <c r="H41" s="534" t="s">
        <v>571</v>
      </c>
      <c r="I41" s="534" t="s">
        <v>572</v>
      </c>
      <c r="J41" s="534" t="s">
        <v>573</v>
      </c>
      <c r="K41" s="534" t="s">
        <v>571</v>
      </c>
      <c r="L41" s="534" t="s">
        <v>572</v>
      </c>
      <c r="M41" s="534" t="s">
        <v>573</v>
      </c>
    </row>
    <row r="42" spans="1:13" ht="15.75">
      <c r="A42" s="534">
        <v>1</v>
      </c>
      <c r="B42" s="1232">
        <v>2</v>
      </c>
      <c r="C42" s="1232"/>
      <c r="D42" s="1232"/>
      <c r="E42" s="534">
        <v>3</v>
      </c>
      <c r="F42" s="534">
        <v>4</v>
      </c>
      <c r="G42" s="534">
        <v>5</v>
      </c>
      <c r="H42" s="534">
        <v>6</v>
      </c>
      <c r="I42" s="534">
        <v>7</v>
      </c>
      <c r="J42" s="534">
        <v>8</v>
      </c>
      <c r="K42" s="534">
        <v>9</v>
      </c>
      <c r="L42" s="534">
        <v>10</v>
      </c>
      <c r="M42" s="534">
        <v>11</v>
      </c>
    </row>
    <row r="43" spans="1:13" ht="36" customHeight="1">
      <c r="A43" s="534">
        <v>1</v>
      </c>
      <c r="B43" s="1239" t="s">
        <v>671</v>
      </c>
      <c r="C43" s="1240"/>
      <c r="D43" s="1241"/>
      <c r="E43" s="534">
        <v>160316</v>
      </c>
      <c r="F43" s="534"/>
      <c r="G43" s="534">
        <f>E43</f>
        <v>160316</v>
      </c>
      <c r="H43" s="534">
        <v>153697.26</v>
      </c>
      <c r="I43" s="534"/>
      <c r="J43" s="534">
        <f>H43</f>
        <v>153697.26</v>
      </c>
      <c r="K43" s="534">
        <f>H43-E43</f>
        <v>-6618.739999999991</v>
      </c>
      <c r="L43" s="534"/>
      <c r="M43" s="534">
        <f>K43</f>
        <v>-6618.739999999991</v>
      </c>
    </row>
    <row r="44" ht="15.75">
      <c r="A44" s="533"/>
    </row>
    <row r="45" ht="15.75">
      <c r="A45" s="535" t="s">
        <v>672</v>
      </c>
    </row>
    <row r="46" ht="15.75">
      <c r="A46" s="533"/>
    </row>
    <row r="47" spans="1:13" ht="29.25" customHeight="1">
      <c r="A47" s="1232" t="s">
        <v>669</v>
      </c>
      <c r="B47" s="1232" t="s">
        <v>602</v>
      </c>
      <c r="C47" s="1232" t="s">
        <v>603</v>
      </c>
      <c r="D47" s="1232" t="s">
        <v>604</v>
      </c>
      <c r="E47" s="1232" t="s">
        <v>568</v>
      </c>
      <c r="F47" s="1232"/>
      <c r="G47" s="1232"/>
      <c r="H47" s="1232" t="s">
        <v>673</v>
      </c>
      <c r="I47" s="1232"/>
      <c r="J47" s="1232"/>
      <c r="K47" s="1232" t="s">
        <v>570</v>
      </c>
      <c r="L47" s="1232"/>
      <c r="M47" s="1232"/>
    </row>
    <row r="48" spans="1:13" ht="30.75" customHeight="1">
      <c r="A48" s="1232"/>
      <c r="B48" s="1232"/>
      <c r="C48" s="1232"/>
      <c r="D48" s="1232"/>
      <c r="E48" s="534" t="s">
        <v>571</v>
      </c>
      <c r="F48" s="534" t="s">
        <v>572</v>
      </c>
      <c r="G48" s="534" t="s">
        <v>573</v>
      </c>
      <c r="H48" s="534" t="s">
        <v>571</v>
      </c>
      <c r="I48" s="534" t="s">
        <v>572</v>
      </c>
      <c r="J48" s="534" t="s">
        <v>573</v>
      </c>
      <c r="K48" s="534" t="s">
        <v>571</v>
      </c>
      <c r="L48" s="534" t="s">
        <v>572</v>
      </c>
      <c r="M48" s="534" t="s">
        <v>573</v>
      </c>
    </row>
    <row r="49" spans="1:13" ht="15.75">
      <c r="A49" s="534">
        <v>1</v>
      </c>
      <c r="B49" s="534">
        <v>2</v>
      </c>
      <c r="C49" s="534">
        <v>3</v>
      </c>
      <c r="D49" s="534">
        <v>4</v>
      </c>
      <c r="E49" s="534">
        <v>5</v>
      </c>
      <c r="F49" s="534">
        <v>6</v>
      </c>
      <c r="G49" s="534">
        <v>7</v>
      </c>
      <c r="H49" s="534">
        <v>8</v>
      </c>
      <c r="I49" s="534">
        <v>9</v>
      </c>
      <c r="J49" s="534">
        <v>10</v>
      </c>
      <c r="K49" s="534">
        <v>11</v>
      </c>
      <c r="L49" s="534">
        <v>12</v>
      </c>
      <c r="M49" s="534">
        <v>13</v>
      </c>
    </row>
    <row r="50" spans="1:13" ht="15.75">
      <c r="A50" s="534">
        <v>1</v>
      </c>
      <c r="B50" s="534" t="s">
        <v>607</v>
      </c>
      <c r="C50" s="534"/>
      <c r="D50" s="534"/>
      <c r="E50" s="534"/>
      <c r="F50" s="534"/>
      <c r="G50" s="534"/>
      <c r="H50" s="534"/>
      <c r="I50" s="534"/>
      <c r="J50" s="534"/>
      <c r="K50" s="534"/>
      <c r="L50" s="534"/>
      <c r="M50" s="534"/>
    </row>
    <row r="51" spans="1:13" ht="15.75">
      <c r="A51" s="534"/>
      <c r="B51" s="534"/>
      <c r="C51" s="534"/>
      <c r="D51" s="534"/>
      <c r="E51" s="534"/>
      <c r="F51" s="534"/>
      <c r="G51" s="534"/>
      <c r="H51" s="534"/>
      <c r="I51" s="534"/>
      <c r="J51" s="534"/>
      <c r="K51" s="534"/>
      <c r="L51" s="534"/>
      <c r="M51" s="534">
        <f>K51</f>
        <v>0</v>
      </c>
    </row>
    <row r="52" spans="1:13" ht="15.75">
      <c r="A52" s="534"/>
      <c r="B52" s="534"/>
      <c r="C52" s="534"/>
      <c r="D52" s="534"/>
      <c r="E52" s="534"/>
      <c r="F52" s="534"/>
      <c r="G52" s="534"/>
      <c r="H52" s="534"/>
      <c r="I52" s="534"/>
      <c r="J52" s="534"/>
      <c r="K52" s="534"/>
      <c r="L52" s="534"/>
      <c r="M52" s="534"/>
    </row>
    <row r="53" spans="1:13" ht="15.75">
      <c r="A53" s="1232" t="s">
        <v>305</v>
      </c>
      <c r="B53" s="1232"/>
      <c r="C53" s="1232"/>
      <c r="D53" s="1232"/>
      <c r="E53" s="1232"/>
      <c r="F53" s="1232"/>
      <c r="G53" s="1232"/>
      <c r="H53" s="1232"/>
      <c r="I53" s="1232"/>
      <c r="J53" s="1232"/>
      <c r="K53" s="1232"/>
      <c r="L53" s="1232"/>
      <c r="M53" s="1232"/>
    </row>
    <row r="54" spans="1:13" ht="15.75">
      <c r="A54" s="534">
        <v>2</v>
      </c>
      <c r="B54" s="534" t="s">
        <v>612</v>
      </c>
      <c r="C54" s="534"/>
      <c r="D54" s="534"/>
      <c r="E54" s="534"/>
      <c r="F54" s="534"/>
      <c r="G54" s="534"/>
      <c r="H54" s="534"/>
      <c r="I54" s="534"/>
      <c r="J54" s="534"/>
      <c r="K54" s="534"/>
      <c r="L54" s="534"/>
      <c r="M54" s="534"/>
    </row>
    <row r="55" spans="1:13" ht="166.5" customHeight="1">
      <c r="A55" s="534"/>
      <c r="B55" s="537" t="s">
        <v>545</v>
      </c>
      <c r="C55" s="534" t="s">
        <v>844</v>
      </c>
      <c r="D55" s="537" t="s">
        <v>531</v>
      </c>
      <c r="E55" s="534">
        <v>23796</v>
      </c>
      <c r="F55" s="534"/>
      <c r="G55" s="534">
        <f>E55</f>
        <v>23796</v>
      </c>
      <c r="H55" s="534">
        <v>23796</v>
      </c>
      <c r="I55" s="534"/>
      <c r="J55" s="534">
        <f>H55</f>
        <v>23796</v>
      </c>
      <c r="K55" s="534">
        <f>H55-E55</f>
        <v>0</v>
      </c>
      <c r="L55" s="534"/>
      <c r="M55" s="534">
        <f>K55</f>
        <v>0</v>
      </c>
    </row>
    <row r="56" spans="1:13" ht="126">
      <c r="A56" s="534"/>
      <c r="B56" s="537" t="s">
        <v>532</v>
      </c>
      <c r="C56" s="534" t="s">
        <v>609</v>
      </c>
      <c r="D56" s="537" t="s">
        <v>546</v>
      </c>
      <c r="E56" s="534">
        <v>1</v>
      </c>
      <c r="F56" s="534"/>
      <c r="G56" s="534">
        <f>E56</f>
        <v>1</v>
      </c>
      <c r="H56" s="534">
        <v>1</v>
      </c>
      <c r="I56" s="534"/>
      <c r="J56" s="534">
        <f>H56</f>
        <v>1</v>
      </c>
      <c r="K56" s="534">
        <f>H56-E56</f>
        <v>0</v>
      </c>
      <c r="L56" s="534"/>
      <c r="M56" s="534">
        <f>K56</f>
        <v>0</v>
      </c>
    </row>
    <row r="57" spans="1:13" ht="15.75">
      <c r="A57" s="1232" t="s">
        <v>305</v>
      </c>
      <c r="B57" s="1232"/>
      <c r="C57" s="1232"/>
      <c r="D57" s="1232"/>
      <c r="E57" s="1232"/>
      <c r="F57" s="1232"/>
      <c r="G57" s="1232"/>
      <c r="H57" s="1232"/>
      <c r="I57" s="1232"/>
      <c r="J57" s="1232"/>
      <c r="K57" s="1232"/>
      <c r="L57" s="1232"/>
      <c r="M57" s="1232"/>
    </row>
    <row r="58" spans="1:13" ht="15.75">
      <c r="A58" s="534">
        <v>3</v>
      </c>
      <c r="B58" s="534" t="s">
        <v>617</v>
      </c>
      <c r="C58" s="534"/>
      <c r="D58" s="534"/>
      <c r="E58" s="534"/>
      <c r="F58" s="534"/>
      <c r="G58" s="534"/>
      <c r="H58" s="534"/>
      <c r="I58" s="534"/>
      <c r="J58" s="534"/>
      <c r="K58" s="534"/>
      <c r="L58" s="534"/>
      <c r="M58" s="534"/>
    </row>
    <row r="59" spans="1:13" ht="94.5">
      <c r="A59" s="534"/>
      <c r="B59" s="537" t="s">
        <v>547</v>
      </c>
      <c r="C59" s="534" t="s">
        <v>398</v>
      </c>
      <c r="D59" s="534" t="s">
        <v>548</v>
      </c>
      <c r="E59" s="534">
        <v>13359.67</v>
      </c>
      <c r="F59" s="534"/>
      <c r="G59" s="534">
        <f>E59</f>
        <v>13359.67</v>
      </c>
      <c r="H59" s="534">
        <v>12808.1</v>
      </c>
      <c r="I59" s="534"/>
      <c r="J59" s="534">
        <f>H59</f>
        <v>12808.1</v>
      </c>
      <c r="K59" s="534">
        <f>H59-E59</f>
        <v>-551.5699999999997</v>
      </c>
      <c r="L59" s="534"/>
      <c r="M59" s="534">
        <f>K59</f>
        <v>-551.5699999999997</v>
      </c>
    </row>
    <row r="60" spans="1:13" ht="15.75">
      <c r="A60" s="534"/>
      <c r="B60" s="534"/>
      <c r="C60" s="534"/>
      <c r="D60" s="534"/>
      <c r="E60" s="534"/>
      <c r="F60" s="534"/>
      <c r="G60" s="534"/>
      <c r="H60" s="534"/>
      <c r="I60" s="534"/>
      <c r="J60" s="534"/>
      <c r="K60" s="534"/>
      <c r="L60" s="534"/>
      <c r="M60" s="534"/>
    </row>
    <row r="61" spans="1:13" ht="33" customHeight="1">
      <c r="A61" s="1239" t="s">
        <v>549</v>
      </c>
      <c r="B61" s="1240"/>
      <c r="C61" s="1240"/>
      <c r="D61" s="1240"/>
      <c r="E61" s="1240"/>
      <c r="F61" s="1240"/>
      <c r="G61" s="1240"/>
      <c r="H61" s="1240"/>
      <c r="I61" s="1240"/>
      <c r="J61" s="1240"/>
      <c r="K61" s="1240"/>
      <c r="L61" s="1240"/>
      <c r="M61" s="1241"/>
    </row>
    <row r="62" spans="1:13" ht="15.75">
      <c r="A62" s="534">
        <v>4</v>
      </c>
      <c r="B62" s="534" t="s">
        <v>633</v>
      </c>
      <c r="C62" s="534"/>
      <c r="D62" s="534"/>
      <c r="E62" s="534"/>
      <c r="F62" s="534"/>
      <c r="G62" s="534"/>
      <c r="H62" s="534"/>
      <c r="I62" s="534"/>
      <c r="J62" s="534"/>
      <c r="K62" s="534"/>
      <c r="L62" s="534"/>
      <c r="M62" s="534"/>
    </row>
    <row r="63" spans="1:13" ht="218.25" customHeight="1">
      <c r="A63" s="534"/>
      <c r="B63" s="534" t="s">
        <v>537</v>
      </c>
      <c r="C63" s="534" t="s">
        <v>635</v>
      </c>
      <c r="D63" s="534" t="s">
        <v>538</v>
      </c>
      <c r="E63" s="534">
        <v>100</v>
      </c>
      <c r="F63" s="534"/>
      <c r="G63" s="534">
        <f>E63</f>
        <v>100</v>
      </c>
      <c r="H63" s="534">
        <v>100</v>
      </c>
      <c r="I63" s="534"/>
      <c r="J63" s="534">
        <f>H63</f>
        <v>100</v>
      </c>
      <c r="K63" s="534">
        <f>H63-E63</f>
        <v>0</v>
      </c>
      <c r="L63" s="534"/>
      <c r="M63" s="534">
        <f>K63</f>
        <v>0</v>
      </c>
    </row>
    <row r="64" spans="1:13" ht="15.75">
      <c r="A64" s="534"/>
      <c r="B64" s="534"/>
      <c r="C64" s="534"/>
      <c r="D64" s="534"/>
      <c r="E64" s="534"/>
      <c r="F64" s="534"/>
      <c r="G64" s="534"/>
      <c r="H64" s="534"/>
      <c r="I64" s="534"/>
      <c r="J64" s="534"/>
      <c r="K64" s="534"/>
      <c r="L64" s="534"/>
      <c r="M64" s="534"/>
    </row>
    <row r="65" spans="1:13" ht="15.75">
      <c r="A65" s="1232" t="s">
        <v>305</v>
      </c>
      <c r="B65" s="1232"/>
      <c r="C65" s="1232"/>
      <c r="D65" s="1232"/>
      <c r="E65" s="1232"/>
      <c r="F65" s="1232"/>
      <c r="G65" s="1232"/>
      <c r="H65" s="1232"/>
      <c r="I65" s="1232"/>
      <c r="J65" s="1232"/>
      <c r="K65" s="1232"/>
      <c r="L65" s="1232"/>
      <c r="M65" s="1232"/>
    </row>
    <row r="66" spans="1:13" ht="49.5" customHeight="1">
      <c r="A66" s="1239" t="s">
        <v>789</v>
      </c>
      <c r="B66" s="1240"/>
      <c r="C66" s="1240"/>
      <c r="D66" s="1240"/>
      <c r="E66" s="1240"/>
      <c r="F66" s="1240"/>
      <c r="G66" s="1240"/>
      <c r="H66" s="1240"/>
      <c r="I66" s="1240"/>
      <c r="J66" s="1240"/>
      <c r="K66" s="1240"/>
      <c r="L66" s="1240"/>
      <c r="M66" s="1241"/>
    </row>
    <row r="67" ht="15.75">
      <c r="A67" s="533"/>
    </row>
    <row r="68" spans="1:4" ht="19.5" customHeight="1">
      <c r="A68" s="535" t="s">
        <v>308</v>
      </c>
      <c r="B68" s="535"/>
      <c r="C68" s="535"/>
      <c r="D68" s="535"/>
    </row>
    <row r="69" spans="1:13" ht="93.75" customHeight="1">
      <c r="A69" s="1237" t="s">
        <v>790</v>
      </c>
      <c r="B69" s="1237"/>
      <c r="C69" s="1237"/>
      <c r="D69" s="1237"/>
      <c r="E69" s="1237"/>
      <c r="F69" s="1237"/>
      <c r="G69" s="1237"/>
      <c r="H69" s="1237"/>
      <c r="I69" s="1237"/>
      <c r="J69" s="1237"/>
      <c r="K69" s="1237"/>
      <c r="L69" s="1237"/>
      <c r="M69" s="1237"/>
    </row>
    <row r="70" spans="1:4" ht="19.5" customHeight="1">
      <c r="A70" s="538" t="s">
        <v>311</v>
      </c>
      <c r="B70" s="538"/>
      <c r="C70" s="538"/>
      <c r="D70" s="538"/>
    </row>
    <row r="71" spans="1:5" ht="15.75" customHeight="1">
      <c r="A71" s="1242" t="s">
        <v>853</v>
      </c>
      <c r="B71" s="1242"/>
      <c r="C71" s="1242"/>
      <c r="D71" s="1242"/>
      <c r="E71" s="1242"/>
    </row>
    <row r="72" spans="1:13" ht="15.75">
      <c r="A72" s="1242"/>
      <c r="B72" s="1242"/>
      <c r="C72" s="1242"/>
      <c r="D72" s="1242"/>
      <c r="E72" s="1242"/>
      <c r="G72" s="1229"/>
      <c r="H72" s="1229"/>
      <c r="J72" s="1229" t="s">
        <v>639</v>
      </c>
      <c r="K72" s="1229"/>
      <c r="L72" s="1229"/>
      <c r="M72" s="1229"/>
    </row>
    <row r="73" spans="1:13" ht="15.75" customHeight="1">
      <c r="A73" s="539"/>
      <c r="B73" s="539"/>
      <c r="C73" s="539"/>
      <c r="D73" s="539"/>
      <c r="E73" s="539"/>
      <c r="J73" s="1238" t="s">
        <v>313</v>
      </c>
      <c r="K73" s="1238"/>
      <c r="L73" s="1238"/>
      <c r="M73" s="1238"/>
    </row>
    <row r="74" spans="1:13" ht="43.5" customHeight="1">
      <c r="A74" s="1242" t="s">
        <v>854</v>
      </c>
      <c r="B74" s="1242"/>
      <c r="C74" s="1242"/>
      <c r="D74" s="1242"/>
      <c r="E74" s="1242"/>
      <c r="G74" s="1229"/>
      <c r="H74" s="1229"/>
      <c r="J74" s="1229" t="s">
        <v>643</v>
      </c>
      <c r="K74" s="1229"/>
      <c r="L74" s="1229"/>
      <c r="M74" s="1229"/>
    </row>
    <row r="75" spans="1:13" ht="15.75" customHeight="1">
      <c r="A75" s="1242"/>
      <c r="B75" s="1242"/>
      <c r="C75" s="1242"/>
      <c r="D75" s="1242"/>
      <c r="E75" s="1242"/>
      <c r="J75" s="1238" t="s">
        <v>313</v>
      </c>
      <c r="K75" s="1238"/>
      <c r="L75" s="1238"/>
      <c r="M75" s="1238"/>
    </row>
  </sheetData>
  <sheetProtection/>
  <mergeCells count="61">
    <mergeCell ref="J75:M75"/>
    <mergeCell ref="B42:D42"/>
    <mergeCell ref="B43:D43"/>
    <mergeCell ref="G72:H72"/>
    <mergeCell ref="G74:H74"/>
    <mergeCell ref="A65:M65"/>
    <mergeCell ref="A66:M66"/>
    <mergeCell ref="A71:E72"/>
    <mergeCell ref="A74:E75"/>
    <mergeCell ref="J72:M72"/>
    <mergeCell ref="B33:D33"/>
    <mergeCell ref="B34:D34"/>
    <mergeCell ref="A35:M35"/>
    <mergeCell ref="J74:M74"/>
    <mergeCell ref="A69:M69"/>
    <mergeCell ref="J73:M73"/>
    <mergeCell ref="K47:M47"/>
    <mergeCell ref="A53:M53"/>
    <mergeCell ref="A57:M57"/>
    <mergeCell ref="A61:M61"/>
    <mergeCell ref="A7:A8"/>
    <mergeCell ref="A9:A10"/>
    <mergeCell ref="B17:M17"/>
    <mergeCell ref="A13:M13"/>
    <mergeCell ref="B30:D31"/>
    <mergeCell ref="E47:G47"/>
    <mergeCell ref="H47:J47"/>
    <mergeCell ref="A37:M37"/>
    <mergeCell ref="B40:D41"/>
    <mergeCell ref="K40:M40"/>
    <mergeCell ref="A30:A31"/>
    <mergeCell ref="E30:G30"/>
    <mergeCell ref="H30:J30"/>
    <mergeCell ref="B32:D32"/>
    <mergeCell ref="A40:A41"/>
    <mergeCell ref="E40:G40"/>
    <mergeCell ref="H40:J40"/>
    <mergeCell ref="A47:A48"/>
    <mergeCell ref="B47:B48"/>
    <mergeCell ref="C47:C48"/>
    <mergeCell ref="D47:D48"/>
    <mergeCell ref="X30:Z30"/>
    <mergeCell ref="E11:M11"/>
    <mergeCell ref="E12:M12"/>
    <mergeCell ref="B15:M15"/>
    <mergeCell ref="B16:M16"/>
    <mergeCell ref="B23:M23"/>
    <mergeCell ref="B24:M24"/>
    <mergeCell ref="B25:M25"/>
    <mergeCell ref="A19:M19"/>
    <mergeCell ref="K30:M30"/>
    <mergeCell ref="J1:M4"/>
    <mergeCell ref="A11:A12"/>
    <mergeCell ref="R30:T30"/>
    <mergeCell ref="U30:W30"/>
    <mergeCell ref="A5:M5"/>
    <mergeCell ref="A6:M6"/>
    <mergeCell ref="E7:M7"/>
    <mergeCell ref="E8:M8"/>
    <mergeCell ref="E9:M9"/>
    <mergeCell ref="E10:M10"/>
  </mergeCells>
  <printOptions/>
  <pageMargins left="0.16" right="0.16" top="0.35" bottom="0.3" header="0.31496062992125984" footer="0.31496062992125984"/>
  <pageSetup horizontalDpi="600" verticalDpi="600" orientation="landscape" paperSize="9" scale="78" r:id="rId1"/>
  <rowBreaks count="3" manualBreakCount="3">
    <brk id="37" max="12" man="1"/>
    <brk id="55" max="12" man="1"/>
    <brk id="66" max="12" man="1"/>
  </rowBreaks>
</worksheet>
</file>

<file path=xl/worksheets/sheet34.xml><?xml version="1.0" encoding="utf-8"?>
<worksheet xmlns="http://schemas.openxmlformats.org/spreadsheetml/2006/main" xmlns:r="http://schemas.openxmlformats.org/officeDocument/2006/relationships">
  <dimension ref="A1:Z76"/>
  <sheetViews>
    <sheetView view="pageBreakPreview" zoomScale="85" zoomScaleSheetLayoutView="85" zoomScalePageLayoutView="0" workbookViewId="0" topLeftCell="A65">
      <selection activeCell="F28" sqref="F28"/>
    </sheetView>
  </sheetViews>
  <sheetFormatPr defaultColWidth="9.00390625" defaultRowHeight="12.75"/>
  <cols>
    <col min="1" max="1" width="9.00390625" style="540" customWidth="1"/>
    <col min="2" max="2" width="18.25390625" style="540" customWidth="1"/>
    <col min="3" max="3" width="11.625" style="540" customWidth="1"/>
    <col min="4" max="4" width="20.25390625" style="540" customWidth="1"/>
    <col min="5" max="13" width="13.00390625" style="540" customWidth="1"/>
    <col min="14" max="16384" width="9.125" style="540" customWidth="1"/>
  </cols>
  <sheetData>
    <row r="1" spans="10:13" ht="15.75" customHeight="1" hidden="1">
      <c r="J1" s="1249" t="s">
        <v>644</v>
      </c>
      <c r="K1" s="1249"/>
      <c r="L1" s="1249"/>
      <c r="M1" s="1249"/>
    </row>
    <row r="2" spans="10:13" ht="15.75" hidden="1">
      <c r="J2" s="1249"/>
      <c r="K2" s="1249"/>
      <c r="L2" s="1249"/>
      <c r="M2" s="1249"/>
    </row>
    <row r="3" spans="10:13" ht="15.75" hidden="1">
      <c r="J3" s="1249"/>
      <c r="K3" s="1249"/>
      <c r="L3" s="1249"/>
      <c r="M3" s="1249"/>
    </row>
    <row r="4" spans="10:13" ht="15.75" hidden="1">
      <c r="J4" s="1249"/>
      <c r="K4" s="1249"/>
      <c r="L4" s="1249"/>
      <c r="M4" s="1249"/>
    </row>
    <row r="5" spans="1:13" ht="15.75">
      <c r="A5" s="1244" t="s">
        <v>215</v>
      </c>
      <c r="B5" s="1244"/>
      <c r="C5" s="1244"/>
      <c r="D5" s="1244"/>
      <c r="E5" s="1244"/>
      <c r="F5" s="1244"/>
      <c r="G5" s="1244"/>
      <c r="H5" s="1244"/>
      <c r="I5" s="1244"/>
      <c r="J5" s="1244"/>
      <c r="K5" s="1244"/>
      <c r="L5" s="1244"/>
      <c r="M5" s="1244"/>
    </row>
    <row r="6" spans="1:13" ht="15.75">
      <c r="A6" s="1244" t="s">
        <v>645</v>
      </c>
      <c r="B6" s="1244"/>
      <c r="C6" s="1244"/>
      <c r="D6" s="1244"/>
      <c r="E6" s="1244"/>
      <c r="F6" s="1244"/>
      <c r="G6" s="1244"/>
      <c r="H6" s="1244"/>
      <c r="I6" s="1244"/>
      <c r="J6" s="1244"/>
      <c r="K6" s="1244"/>
      <c r="L6" s="1244"/>
      <c r="M6" s="1244"/>
    </row>
    <row r="7" spans="1:13" ht="15.75">
      <c r="A7" s="1250" t="s">
        <v>551</v>
      </c>
      <c r="B7" s="541" t="s">
        <v>552</v>
      </c>
      <c r="C7" s="542"/>
      <c r="E7" s="1245" t="s">
        <v>553</v>
      </c>
      <c r="F7" s="1245"/>
      <c r="G7" s="1245"/>
      <c r="H7" s="1245"/>
      <c r="I7" s="1245"/>
      <c r="J7" s="1245"/>
      <c r="K7" s="1245"/>
      <c r="L7" s="1245"/>
      <c r="M7" s="1245"/>
    </row>
    <row r="8" spans="1:13" ht="15" customHeight="1">
      <c r="A8" s="1250"/>
      <c r="B8" s="543" t="s">
        <v>646</v>
      </c>
      <c r="C8" s="542"/>
      <c r="E8" s="1246" t="s">
        <v>555</v>
      </c>
      <c r="F8" s="1246"/>
      <c r="G8" s="1246"/>
      <c r="H8" s="1246"/>
      <c r="I8" s="1246"/>
      <c r="J8" s="1246"/>
      <c r="K8" s="1246"/>
      <c r="L8" s="1246"/>
      <c r="M8" s="1246"/>
    </row>
    <row r="9" spans="1:13" ht="15.75">
      <c r="A9" s="1250" t="s">
        <v>556</v>
      </c>
      <c r="B9" s="541" t="s">
        <v>557</v>
      </c>
      <c r="C9" s="542"/>
      <c r="E9" s="1245" t="s">
        <v>410</v>
      </c>
      <c r="F9" s="1245"/>
      <c r="G9" s="1245"/>
      <c r="H9" s="1245"/>
      <c r="I9" s="1245"/>
      <c r="J9" s="1245"/>
      <c r="K9" s="1245"/>
      <c r="L9" s="1245"/>
      <c r="M9" s="1245"/>
    </row>
    <row r="10" spans="1:13" ht="15" customHeight="1">
      <c r="A10" s="1250"/>
      <c r="B10" s="543" t="s">
        <v>646</v>
      </c>
      <c r="C10" s="542"/>
      <c r="E10" s="1251" t="s">
        <v>558</v>
      </c>
      <c r="F10" s="1251"/>
      <c r="G10" s="1251"/>
      <c r="H10" s="1251"/>
      <c r="I10" s="1251"/>
      <c r="J10" s="1251"/>
      <c r="K10" s="1251"/>
      <c r="L10" s="1251"/>
      <c r="M10" s="1251"/>
    </row>
    <row r="11" spans="1:13" ht="15.75">
      <c r="A11" s="1250" t="s">
        <v>559</v>
      </c>
      <c r="B11" s="541" t="s">
        <v>791</v>
      </c>
      <c r="C11" s="541" t="s">
        <v>792</v>
      </c>
      <c r="E11" s="1245" t="s">
        <v>793</v>
      </c>
      <c r="F11" s="1245"/>
      <c r="G11" s="1245"/>
      <c r="H11" s="1245"/>
      <c r="I11" s="1245"/>
      <c r="J11" s="1245"/>
      <c r="K11" s="1245"/>
      <c r="L11" s="1245"/>
      <c r="M11" s="1245"/>
    </row>
    <row r="12" spans="1:13" ht="15" customHeight="1">
      <c r="A12" s="1250"/>
      <c r="B12" s="544" t="s">
        <v>650</v>
      </c>
      <c r="C12" s="544" t="s">
        <v>563</v>
      </c>
      <c r="E12" s="1246" t="s">
        <v>564</v>
      </c>
      <c r="F12" s="1246"/>
      <c r="G12" s="1246"/>
      <c r="H12" s="1246"/>
      <c r="I12" s="1246"/>
      <c r="J12" s="1246"/>
      <c r="K12" s="1246"/>
      <c r="L12" s="1246"/>
      <c r="M12" s="1246"/>
    </row>
    <row r="13" spans="1:13" ht="19.5" customHeight="1">
      <c r="A13" s="1253" t="s">
        <v>651</v>
      </c>
      <c r="B13" s="1253"/>
      <c r="C13" s="1253"/>
      <c r="D13" s="1253"/>
      <c r="E13" s="1253"/>
      <c r="F13" s="1253"/>
      <c r="G13" s="1253"/>
      <c r="H13" s="1253"/>
      <c r="I13" s="1253"/>
      <c r="J13" s="1253"/>
      <c r="K13" s="1253"/>
      <c r="L13" s="1253"/>
      <c r="M13" s="1253"/>
    </row>
    <row r="14" ht="15.75">
      <c r="A14" s="545"/>
    </row>
    <row r="15" spans="1:13" ht="31.5">
      <c r="A15" s="546" t="s">
        <v>576</v>
      </c>
      <c r="B15" s="1247" t="s">
        <v>652</v>
      </c>
      <c r="C15" s="1247"/>
      <c r="D15" s="1247"/>
      <c r="E15" s="1247"/>
      <c r="F15" s="1247"/>
      <c r="G15" s="1247"/>
      <c r="H15" s="1247"/>
      <c r="I15" s="1247"/>
      <c r="J15" s="1247"/>
      <c r="K15" s="1247"/>
      <c r="L15" s="1247"/>
      <c r="M15" s="1247"/>
    </row>
    <row r="16" spans="1:13" ht="15.75">
      <c r="A16" s="546">
        <v>1</v>
      </c>
      <c r="B16" s="1247" t="s">
        <v>653</v>
      </c>
      <c r="C16" s="1247"/>
      <c r="D16" s="1247"/>
      <c r="E16" s="1247"/>
      <c r="F16" s="1247"/>
      <c r="G16" s="1247"/>
      <c r="H16" s="1247"/>
      <c r="I16" s="1247"/>
      <c r="J16" s="1247"/>
      <c r="K16" s="1247"/>
      <c r="L16" s="1247"/>
      <c r="M16" s="1247"/>
    </row>
    <row r="17" spans="1:13" ht="15.75">
      <c r="A17" s="546"/>
      <c r="B17" s="1247"/>
      <c r="C17" s="1247"/>
      <c r="D17" s="1247"/>
      <c r="E17" s="1247"/>
      <c r="F17" s="1247"/>
      <c r="G17" s="1247"/>
      <c r="H17" s="1247"/>
      <c r="I17" s="1247"/>
      <c r="J17" s="1247"/>
      <c r="K17" s="1247"/>
      <c r="L17" s="1247"/>
      <c r="M17" s="1247"/>
    </row>
    <row r="18" ht="15.75">
      <c r="A18" s="545"/>
    </row>
    <row r="19" spans="1:13" ht="40.5" customHeight="1">
      <c r="A19" s="1252" t="s">
        <v>821</v>
      </c>
      <c r="B19" s="1252"/>
      <c r="C19" s="1252"/>
      <c r="D19" s="1252"/>
      <c r="E19" s="1252"/>
      <c r="F19" s="1252"/>
      <c r="G19" s="1252"/>
      <c r="H19" s="1252"/>
      <c r="I19" s="1252"/>
      <c r="J19" s="1252"/>
      <c r="K19" s="1252"/>
      <c r="L19" s="1252"/>
      <c r="M19" s="1252"/>
    </row>
    <row r="20" ht="15.75">
      <c r="A20" s="542"/>
    </row>
    <row r="21" ht="15.75">
      <c r="A21" s="547" t="s">
        <v>656</v>
      </c>
    </row>
    <row r="22" ht="15.75">
      <c r="A22" s="545"/>
    </row>
    <row r="23" spans="1:13" ht="32.25" customHeight="1">
      <c r="A23" s="546" t="s">
        <v>576</v>
      </c>
      <c r="B23" s="1247" t="s">
        <v>657</v>
      </c>
      <c r="C23" s="1247"/>
      <c r="D23" s="1247"/>
      <c r="E23" s="1247"/>
      <c r="F23" s="1247"/>
      <c r="G23" s="1247"/>
      <c r="H23" s="1247"/>
      <c r="I23" s="1247"/>
      <c r="J23" s="1247"/>
      <c r="K23" s="1247"/>
      <c r="L23" s="1247"/>
      <c r="M23" s="1247"/>
    </row>
    <row r="24" spans="1:13" ht="15.75">
      <c r="A24" s="546">
        <v>1</v>
      </c>
      <c r="B24" s="1247" t="s">
        <v>794</v>
      </c>
      <c r="C24" s="1247"/>
      <c r="D24" s="1247"/>
      <c r="E24" s="1247"/>
      <c r="F24" s="1247"/>
      <c r="G24" s="1247"/>
      <c r="H24" s="1247"/>
      <c r="I24" s="1247"/>
      <c r="J24" s="1247"/>
      <c r="K24" s="1247"/>
      <c r="L24" s="1247"/>
      <c r="M24" s="1247"/>
    </row>
    <row r="25" spans="1:13" ht="15.75">
      <c r="A25" s="546"/>
      <c r="B25" s="1247"/>
      <c r="C25" s="1247"/>
      <c r="D25" s="1247"/>
      <c r="E25" s="1247"/>
      <c r="F25" s="1247"/>
      <c r="G25" s="1247"/>
      <c r="H25" s="1247"/>
      <c r="I25" s="1247"/>
      <c r="J25" s="1247"/>
      <c r="K25" s="1247"/>
      <c r="L25" s="1247"/>
      <c r="M25" s="1247"/>
    </row>
    <row r="26" ht="15.75">
      <c r="A26" s="545"/>
    </row>
    <row r="27" ht="15.75">
      <c r="A27" s="547" t="s">
        <v>658</v>
      </c>
    </row>
    <row r="28" ht="15.75">
      <c r="A28" s="542" t="s">
        <v>659</v>
      </c>
    </row>
    <row r="29" ht="15.75">
      <c r="A29" s="545"/>
    </row>
    <row r="30" spans="1:26" ht="30" customHeight="1">
      <c r="A30" s="1247" t="s">
        <v>576</v>
      </c>
      <c r="B30" s="1247" t="s">
        <v>660</v>
      </c>
      <c r="C30" s="1247"/>
      <c r="D30" s="1247"/>
      <c r="E30" s="1247" t="s">
        <v>568</v>
      </c>
      <c r="F30" s="1247"/>
      <c r="G30" s="1247"/>
      <c r="H30" s="1247" t="s">
        <v>661</v>
      </c>
      <c r="I30" s="1247"/>
      <c r="J30" s="1247"/>
      <c r="K30" s="1247" t="s">
        <v>570</v>
      </c>
      <c r="L30" s="1247"/>
      <c r="M30" s="1247"/>
      <c r="R30" s="1243"/>
      <c r="S30" s="1243"/>
      <c r="T30" s="1243"/>
      <c r="U30" s="1243"/>
      <c r="V30" s="1243"/>
      <c r="W30" s="1243"/>
      <c r="X30" s="1243"/>
      <c r="Y30" s="1243"/>
      <c r="Z30" s="1243"/>
    </row>
    <row r="31" spans="1:26" ht="33" customHeight="1">
      <c r="A31" s="1247"/>
      <c r="B31" s="1247"/>
      <c r="C31" s="1247"/>
      <c r="D31" s="1247"/>
      <c r="E31" s="546" t="s">
        <v>571</v>
      </c>
      <c r="F31" s="546" t="s">
        <v>572</v>
      </c>
      <c r="G31" s="546" t="s">
        <v>573</v>
      </c>
      <c r="H31" s="546" t="s">
        <v>571</v>
      </c>
      <c r="I31" s="546" t="s">
        <v>572</v>
      </c>
      <c r="J31" s="546" t="s">
        <v>573</v>
      </c>
      <c r="K31" s="546" t="s">
        <v>571</v>
      </c>
      <c r="L31" s="546" t="s">
        <v>572</v>
      </c>
      <c r="M31" s="546" t="s">
        <v>573</v>
      </c>
      <c r="R31" s="548"/>
      <c r="S31" s="548"/>
      <c r="T31" s="548"/>
      <c r="U31" s="548"/>
      <c r="V31" s="548"/>
      <c r="W31" s="548"/>
      <c r="X31" s="548"/>
      <c r="Y31" s="548"/>
      <c r="Z31" s="548"/>
    </row>
    <row r="32" spans="1:26" ht="15.75">
      <c r="A32" s="546">
        <v>1</v>
      </c>
      <c r="B32" s="1247">
        <v>2</v>
      </c>
      <c r="C32" s="1247"/>
      <c r="D32" s="1247"/>
      <c r="E32" s="546">
        <v>3</v>
      </c>
      <c r="F32" s="546">
        <v>4</v>
      </c>
      <c r="G32" s="546">
        <v>5</v>
      </c>
      <c r="H32" s="546">
        <v>6</v>
      </c>
      <c r="I32" s="546">
        <v>7</v>
      </c>
      <c r="J32" s="546">
        <v>8</v>
      </c>
      <c r="K32" s="546">
        <v>9</v>
      </c>
      <c r="L32" s="546">
        <v>10</v>
      </c>
      <c r="M32" s="546">
        <v>11</v>
      </c>
      <c r="R32" s="548"/>
      <c r="S32" s="548"/>
      <c r="T32" s="548"/>
      <c r="U32" s="548"/>
      <c r="V32" s="548"/>
      <c r="W32" s="548"/>
      <c r="X32" s="548"/>
      <c r="Y32" s="548"/>
      <c r="Z32" s="548"/>
    </row>
    <row r="33" spans="1:26" ht="62.25" customHeight="1">
      <c r="A33" s="546">
        <v>1</v>
      </c>
      <c r="B33" s="1254" t="s">
        <v>795</v>
      </c>
      <c r="C33" s="1255"/>
      <c r="D33" s="1256"/>
      <c r="E33" s="546">
        <v>24172</v>
      </c>
      <c r="F33" s="546"/>
      <c r="G33" s="546">
        <f>E33</f>
        <v>24172</v>
      </c>
      <c r="H33" s="546">
        <v>20329.5</v>
      </c>
      <c r="I33" s="546"/>
      <c r="J33" s="546">
        <f>H33</f>
        <v>20329.5</v>
      </c>
      <c r="K33" s="546">
        <f>J33-G33</f>
        <v>-3842.5</v>
      </c>
      <c r="L33" s="546"/>
      <c r="M33" s="546">
        <f>K33</f>
        <v>-3842.5</v>
      </c>
      <c r="R33" s="548"/>
      <c r="S33" s="548"/>
      <c r="T33" s="548"/>
      <c r="U33" s="548"/>
      <c r="V33" s="548"/>
      <c r="W33" s="548"/>
      <c r="X33" s="548"/>
      <c r="Y33" s="548"/>
      <c r="Z33" s="548"/>
    </row>
    <row r="34" spans="1:26" ht="55.5" customHeight="1">
      <c r="A34" s="546">
        <v>2</v>
      </c>
      <c r="B34" s="1254" t="s">
        <v>796</v>
      </c>
      <c r="C34" s="1255"/>
      <c r="D34" s="1256"/>
      <c r="E34" s="546">
        <v>30344</v>
      </c>
      <c r="F34" s="546"/>
      <c r="G34" s="546">
        <f>E34</f>
        <v>30344</v>
      </c>
      <c r="H34" s="546">
        <v>30343.86</v>
      </c>
      <c r="I34" s="546"/>
      <c r="J34" s="546">
        <f>H34</f>
        <v>30343.86</v>
      </c>
      <c r="K34" s="546">
        <f>J34-G34</f>
        <v>-0.13999999999941792</v>
      </c>
      <c r="L34" s="546"/>
      <c r="M34" s="546">
        <f>K34</f>
        <v>-0.13999999999941792</v>
      </c>
      <c r="R34" s="548"/>
      <c r="S34" s="548"/>
      <c r="T34" s="548"/>
      <c r="U34" s="548"/>
      <c r="V34" s="548"/>
      <c r="W34" s="548"/>
      <c r="X34" s="548"/>
      <c r="Y34" s="548"/>
      <c r="Z34" s="548"/>
    </row>
    <row r="35" spans="1:26" ht="15.75">
      <c r="A35" s="546"/>
      <c r="B35" s="1247" t="s">
        <v>592</v>
      </c>
      <c r="C35" s="1247"/>
      <c r="D35" s="1247"/>
      <c r="E35" s="546">
        <f>E33+E34</f>
        <v>54516</v>
      </c>
      <c r="F35" s="546"/>
      <c r="G35" s="546">
        <f>G33+G34</f>
        <v>54516</v>
      </c>
      <c r="H35" s="546">
        <f>H33+H34</f>
        <v>50673.36</v>
      </c>
      <c r="I35" s="546"/>
      <c r="J35" s="546">
        <f>J33+J34</f>
        <v>50673.36</v>
      </c>
      <c r="K35" s="546">
        <f>K33+K34</f>
        <v>-3842.6399999999994</v>
      </c>
      <c r="L35" s="546"/>
      <c r="M35" s="546">
        <f>M33+M34</f>
        <v>-3842.6399999999994</v>
      </c>
      <c r="R35" s="548"/>
      <c r="S35" s="548"/>
      <c r="T35" s="548"/>
      <c r="U35" s="548"/>
      <c r="V35" s="548"/>
      <c r="W35" s="548"/>
      <c r="X35" s="548"/>
      <c r="Y35" s="548"/>
      <c r="Z35" s="548"/>
    </row>
    <row r="36" spans="1:13" ht="53.25" customHeight="1">
      <c r="A36" s="1257" t="s">
        <v>797</v>
      </c>
      <c r="B36" s="1258"/>
      <c r="C36" s="1258"/>
      <c r="D36" s="1258"/>
      <c r="E36" s="1258"/>
      <c r="F36" s="1258"/>
      <c r="G36" s="1258"/>
      <c r="H36" s="1258"/>
      <c r="I36" s="1258"/>
      <c r="J36" s="1258"/>
      <c r="K36" s="1258"/>
      <c r="L36" s="1258"/>
      <c r="M36" s="1258"/>
    </row>
    <row r="37" ht="15.75">
      <c r="A37" s="545"/>
    </row>
    <row r="38" spans="1:13" ht="33" customHeight="1">
      <c r="A38" s="1252" t="s">
        <v>668</v>
      </c>
      <c r="B38" s="1252"/>
      <c r="C38" s="1252"/>
      <c r="D38" s="1252"/>
      <c r="E38" s="1252"/>
      <c r="F38" s="1252"/>
      <c r="G38" s="1252"/>
      <c r="H38" s="1252"/>
      <c r="I38" s="1252"/>
      <c r="J38" s="1252"/>
      <c r="K38" s="1252"/>
      <c r="L38" s="1252"/>
      <c r="M38" s="1252"/>
    </row>
    <row r="39" ht="15.75">
      <c r="A39" s="542" t="s">
        <v>659</v>
      </c>
    </row>
    <row r="40" ht="15.75">
      <c r="A40" s="545"/>
    </row>
    <row r="41" spans="1:13" ht="31.5" customHeight="1">
      <c r="A41" s="1247" t="s">
        <v>669</v>
      </c>
      <c r="B41" s="1247" t="s">
        <v>670</v>
      </c>
      <c r="C41" s="1247"/>
      <c r="D41" s="1247"/>
      <c r="E41" s="1247" t="s">
        <v>568</v>
      </c>
      <c r="F41" s="1247"/>
      <c r="G41" s="1247"/>
      <c r="H41" s="1247" t="s">
        <v>661</v>
      </c>
      <c r="I41" s="1247"/>
      <c r="J41" s="1247"/>
      <c r="K41" s="1247" t="s">
        <v>570</v>
      </c>
      <c r="L41" s="1247"/>
      <c r="M41" s="1247"/>
    </row>
    <row r="42" spans="1:13" ht="33.75" customHeight="1">
      <c r="A42" s="1247"/>
      <c r="B42" s="1247"/>
      <c r="C42" s="1247"/>
      <c r="D42" s="1247"/>
      <c r="E42" s="546" t="s">
        <v>571</v>
      </c>
      <c r="F42" s="546" t="s">
        <v>572</v>
      </c>
      <c r="G42" s="546" t="s">
        <v>573</v>
      </c>
      <c r="H42" s="546" t="s">
        <v>571</v>
      </c>
      <c r="I42" s="546" t="s">
        <v>572</v>
      </c>
      <c r="J42" s="546" t="s">
        <v>573</v>
      </c>
      <c r="K42" s="546" t="s">
        <v>571</v>
      </c>
      <c r="L42" s="546" t="s">
        <v>572</v>
      </c>
      <c r="M42" s="546" t="s">
        <v>573</v>
      </c>
    </row>
    <row r="43" spans="1:13" ht="15.75">
      <c r="A43" s="546">
        <v>1</v>
      </c>
      <c r="B43" s="1247">
        <v>2</v>
      </c>
      <c r="C43" s="1247"/>
      <c r="D43" s="1247"/>
      <c r="E43" s="546">
        <v>3</v>
      </c>
      <c r="F43" s="546">
        <v>4</v>
      </c>
      <c r="G43" s="546">
        <v>5</v>
      </c>
      <c r="H43" s="546">
        <v>6</v>
      </c>
      <c r="I43" s="546">
        <v>7</v>
      </c>
      <c r="J43" s="546">
        <v>8</v>
      </c>
      <c r="K43" s="546">
        <v>9</v>
      </c>
      <c r="L43" s="546">
        <v>10</v>
      </c>
      <c r="M43" s="546">
        <v>11</v>
      </c>
    </row>
    <row r="44" spans="1:13" ht="70.5" customHeight="1">
      <c r="A44" s="546">
        <v>1</v>
      </c>
      <c r="B44" s="1254" t="s">
        <v>798</v>
      </c>
      <c r="C44" s="1255"/>
      <c r="D44" s="1256"/>
      <c r="E44" s="546">
        <v>54516</v>
      </c>
      <c r="F44" s="546"/>
      <c r="G44" s="546">
        <f>E44</f>
        <v>54516</v>
      </c>
      <c r="H44" s="546">
        <v>50673.36</v>
      </c>
      <c r="I44" s="546"/>
      <c r="J44" s="546">
        <f>H44</f>
        <v>50673.36</v>
      </c>
      <c r="K44" s="546">
        <f>H44-E44</f>
        <v>-3842.6399999999994</v>
      </c>
      <c r="L44" s="546"/>
      <c r="M44" s="546">
        <f>K44</f>
        <v>-3842.6399999999994</v>
      </c>
    </row>
    <row r="45" ht="15.75">
      <c r="A45" s="545"/>
    </row>
    <row r="46" ht="15.75">
      <c r="A46" s="547" t="s">
        <v>672</v>
      </c>
    </row>
    <row r="47" ht="15.75">
      <c r="A47" s="545"/>
    </row>
    <row r="48" spans="1:13" ht="29.25" customHeight="1">
      <c r="A48" s="1247" t="s">
        <v>669</v>
      </c>
      <c r="B48" s="1247" t="s">
        <v>602</v>
      </c>
      <c r="C48" s="1247" t="s">
        <v>603</v>
      </c>
      <c r="D48" s="1247" t="s">
        <v>604</v>
      </c>
      <c r="E48" s="1247" t="s">
        <v>568</v>
      </c>
      <c r="F48" s="1247"/>
      <c r="G48" s="1247"/>
      <c r="H48" s="1247" t="s">
        <v>673</v>
      </c>
      <c r="I48" s="1247"/>
      <c r="J48" s="1247"/>
      <c r="K48" s="1247" t="s">
        <v>570</v>
      </c>
      <c r="L48" s="1247"/>
      <c r="M48" s="1247"/>
    </row>
    <row r="49" spans="1:13" ht="30.75" customHeight="1">
      <c r="A49" s="1247"/>
      <c r="B49" s="1247"/>
      <c r="C49" s="1247"/>
      <c r="D49" s="1247"/>
      <c r="E49" s="546" t="s">
        <v>571</v>
      </c>
      <c r="F49" s="546" t="s">
        <v>572</v>
      </c>
      <c r="G49" s="546" t="s">
        <v>573</v>
      </c>
      <c r="H49" s="546" t="s">
        <v>571</v>
      </c>
      <c r="I49" s="546" t="s">
        <v>572</v>
      </c>
      <c r="J49" s="546" t="s">
        <v>573</v>
      </c>
      <c r="K49" s="546" t="s">
        <v>571</v>
      </c>
      <c r="L49" s="546" t="s">
        <v>572</v>
      </c>
      <c r="M49" s="546" t="s">
        <v>573</v>
      </c>
    </row>
    <row r="50" spans="1:13" ht="15.75">
      <c r="A50" s="546">
        <v>1</v>
      </c>
      <c r="B50" s="546">
        <v>2</v>
      </c>
      <c r="C50" s="546">
        <v>3</v>
      </c>
      <c r="D50" s="546">
        <v>4</v>
      </c>
      <c r="E50" s="546">
        <v>5</v>
      </c>
      <c r="F50" s="546">
        <v>6</v>
      </c>
      <c r="G50" s="546">
        <v>7</v>
      </c>
      <c r="H50" s="546">
        <v>8</v>
      </c>
      <c r="I50" s="546">
        <v>9</v>
      </c>
      <c r="J50" s="546">
        <v>10</v>
      </c>
      <c r="K50" s="546">
        <v>11</v>
      </c>
      <c r="L50" s="546">
        <v>12</v>
      </c>
      <c r="M50" s="546">
        <v>13</v>
      </c>
    </row>
    <row r="51" spans="1:13" ht="15.75">
      <c r="A51" s="546">
        <v>1</v>
      </c>
      <c r="B51" s="546" t="s">
        <v>607</v>
      </c>
      <c r="C51" s="546"/>
      <c r="D51" s="546"/>
      <c r="E51" s="546"/>
      <c r="F51" s="546"/>
      <c r="G51" s="546"/>
      <c r="H51" s="546"/>
      <c r="I51" s="546"/>
      <c r="J51" s="546"/>
      <c r="K51" s="546"/>
      <c r="L51" s="546"/>
      <c r="M51" s="546"/>
    </row>
    <row r="52" spans="1:13" ht="157.5">
      <c r="A52" s="546"/>
      <c r="B52" s="549" t="s">
        <v>799</v>
      </c>
      <c r="C52" s="546" t="s">
        <v>800</v>
      </c>
      <c r="D52" s="546" t="s">
        <v>801</v>
      </c>
      <c r="E52" s="546">
        <v>24.2</v>
      </c>
      <c r="F52" s="546"/>
      <c r="G52" s="546">
        <f>E52</f>
        <v>24.2</v>
      </c>
      <c r="H52" s="546">
        <v>20.33</v>
      </c>
      <c r="I52" s="546"/>
      <c r="J52" s="546">
        <f>H52</f>
        <v>20.33</v>
      </c>
      <c r="K52" s="546">
        <f>H52-E52</f>
        <v>-3.870000000000001</v>
      </c>
      <c r="L52" s="546"/>
      <c r="M52" s="546">
        <f>K52</f>
        <v>-3.870000000000001</v>
      </c>
    </row>
    <row r="53" spans="1:13" ht="139.5" customHeight="1">
      <c r="A53" s="546"/>
      <c r="B53" s="549" t="s">
        <v>802</v>
      </c>
      <c r="C53" s="546" t="s">
        <v>800</v>
      </c>
      <c r="D53" s="546" t="s">
        <v>803</v>
      </c>
      <c r="E53" s="546">
        <v>30.3</v>
      </c>
      <c r="F53" s="546"/>
      <c r="G53" s="546">
        <f>E53</f>
        <v>30.3</v>
      </c>
      <c r="H53" s="546">
        <v>30.3</v>
      </c>
      <c r="I53" s="546"/>
      <c r="J53" s="546">
        <f>H53</f>
        <v>30.3</v>
      </c>
      <c r="K53" s="546">
        <f>H53-E53</f>
        <v>0</v>
      </c>
      <c r="L53" s="546"/>
      <c r="M53" s="546">
        <f>K53</f>
        <v>0</v>
      </c>
    </row>
    <row r="54" spans="1:13" ht="34.5" customHeight="1">
      <c r="A54" s="1254" t="s">
        <v>804</v>
      </c>
      <c r="B54" s="1255"/>
      <c r="C54" s="1255"/>
      <c r="D54" s="1255"/>
      <c r="E54" s="1255"/>
      <c r="F54" s="1255"/>
      <c r="G54" s="1255"/>
      <c r="H54" s="1255"/>
      <c r="I54" s="1255"/>
      <c r="J54" s="1255"/>
      <c r="K54" s="1255"/>
      <c r="L54" s="1255"/>
      <c r="M54" s="1256"/>
    </row>
    <row r="55" spans="1:13" ht="15.75">
      <c r="A55" s="546">
        <v>2</v>
      </c>
      <c r="B55" s="546" t="s">
        <v>612</v>
      </c>
      <c r="C55" s="546"/>
      <c r="D55" s="546"/>
      <c r="E55" s="546"/>
      <c r="F55" s="546"/>
      <c r="G55" s="546"/>
      <c r="H55" s="546"/>
      <c r="I55" s="546"/>
      <c r="J55" s="546"/>
      <c r="K55" s="546"/>
      <c r="L55" s="546"/>
      <c r="M55" s="546"/>
    </row>
    <row r="56" spans="1:13" ht="166.5" customHeight="1">
      <c r="A56" s="546"/>
      <c r="B56" s="549" t="s">
        <v>805</v>
      </c>
      <c r="C56" s="546" t="s">
        <v>806</v>
      </c>
      <c r="D56" s="549" t="s">
        <v>807</v>
      </c>
      <c r="E56" s="546">
        <v>12</v>
      </c>
      <c r="F56" s="546"/>
      <c r="G56" s="546">
        <f>E56</f>
        <v>12</v>
      </c>
      <c r="H56" s="546">
        <v>11</v>
      </c>
      <c r="I56" s="546"/>
      <c r="J56" s="546">
        <f>H56</f>
        <v>11</v>
      </c>
      <c r="K56" s="546">
        <f>H56-E56</f>
        <v>-1</v>
      </c>
      <c r="L56" s="546"/>
      <c r="M56" s="546">
        <f>K56</f>
        <v>-1</v>
      </c>
    </row>
    <row r="57" spans="1:13" ht="284.25" customHeight="1">
      <c r="A57" s="546"/>
      <c r="B57" s="549" t="s">
        <v>808</v>
      </c>
      <c r="C57" s="546" t="s">
        <v>806</v>
      </c>
      <c r="D57" s="549" t="s">
        <v>809</v>
      </c>
      <c r="E57" s="546">
        <v>4</v>
      </c>
      <c r="F57" s="546"/>
      <c r="G57" s="546">
        <f>E57</f>
        <v>4</v>
      </c>
      <c r="H57" s="546">
        <v>4</v>
      </c>
      <c r="I57" s="546"/>
      <c r="J57" s="546">
        <f>H57</f>
        <v>4</v>
      </c>
      <c r="K57" s="546">
        <f>H57-E57</f>
        <v>0</v>
      </c>
      <c r="L57" s="546"/>
      <c r="M57" s="546">
        <f>K57</f>
        <v>0</v>
      </c>
    </row>
    <row r="58" spans="1:13" ht="45.75" customHeight="1">
      <c r="A58" s="1254" t="s">
        <v>810</v>
      </c>
      <c r="B58" s="1255"/>
      <c r="C58" s="1255"/>
      <c r="D58" s="1255"/>
      <c r="E58" s="1255"/>
      <c r="F58" s="1255"/>
      <c r="G58" s="1255"/>
      <c r="H58" s="1255"/>
      <c r="I58" s="1255"/>
      <c r="J58" s="1255"/>
      <c r="K58" s="1255"/>
      <c r="L58" s="1255"/>
      <c r="M58" s="1256"/>
    </row>
    <row r="59" spans="1:13" ht="15.75">
      <c r="A59" s="546">
        <v>3</v>
      </c>
      <c r="B59" s="546" t="s">
        <v>617</v>
      </c>
      <c r="C59" s="546"/>
      <c r="D59" s="546"/>
      <c r="E59" s="546"/>
      <c r="F59" s="546"/>
      <c r="G59" s="546"/>
      <c r="H59" s="546"/>
      <c r="I59" s="546"/>
      <c r="J59" s="546"/>
      <c r="K59" s="546"/>
      <c r="L59" s="546"/>
      <c r="M59" s="546"/>
    </row>
    <row r="60" spans="1:13" ht="47.25">
      <c r="A60" s="546"/>
      <c r="B60" s="549" t="s">
        <v>811</v>
      </c>
      <c r="C60" s="546" t="s">
        <v>623</v>
      </c>
      <c r="D60" s="549" t="s">
        <v>812</v>
      </c>
      <c r="E60" s="546">
        <v>2.02</v>
      </c>
      <c r="F60" s="546"/>
      <c r="G60" s="546">
        <f>E60</f>
        <v>2.02</v>
      </c>
      <c r="H60" s="546">
        <v>1.85</v>
      </c>
      <c r="I60" s="546"/>
      <c r="J60" s="546">
        <f>H60</f>
        <v>1.85</v>
      </c>
      <c r="K60" s="546">
        <f>H60-E60</f>
        <v>-0.16999999999999993</v>
      </c>
      <c r="L60" s="546"/>
      <c r="M60" s="546">
        <f>K60</f>
        <v>-0.16999999999999993</v>
      </c>
    </row>
    <row r="61" spans="1:13" ht="94.5">
      <c r="A61" s="546"/>
      <c r="B61" s="549" t="s">
        <v>813</v>
      </c>
      <c r="C61" s="546" t="s">
        <v>623</v>
      </c>
      <c r="D61" s="549" t="s">
        <v>812</v>
      </c>
      <c r="E61" s="546">
        <v>7.58</v>
      </c>
      <c r="F61" s="546"/>
      <c r="G61" s="546">
        <f>E61</f>
        <v>7.58</v>
      </c>
      <c r="H61" s="546">
        <v>7.58</v>
      </c>
      <c r="I61" s="546"/>
      <c r="J61" s="546">
        <f>H61</f>
        <v>7.58</v>
      </c>
      <c r="K61" s="546">
        <f>H61-E61</f>
        <v>0</v>
      </c>
      <c r="L61" s="546"/>
      <c r="M61" s="546">
        <f>K61</f>
        <v>0</v>
      </c>
    </row>
    <row r="62" spans="1:13" ht="35.25" customHeight="1">
      <c r="A62" s="1254" t="s">
        <v>814</v>
      </c>
      <c r="B62" s="1255"/>
      <c r="C62" s="1255"/>
      <c r="D62" s="1255"/>
      <c r="E62" s="1255"/>
      <c r="F62" s="1255"/>
      <c r="G62" s="1255"/>
      <c r="H62" s="1255"/>
      <c r="I62" s="1255"/>
      <c r="J62" s="1255"/>
      <c r="K62" s="1255"/>
      <c r="L62" s="1255"/>
      <c r="M62" s="1256"/>
    </row>
    <row r="63" spans="1:13" ht="15.75">
      <c r="A63" s="546">
        <v>4</v>
      </c>
      <c r="B63" s="546" t="s">
        <v>633</v>
      </c>
      <c r="C63" s="546"/>
      <c r="D63" s="546"/>
      <c r="E63" s="546"/>
      <c r="F63" s="546"/>
      <c r="G63" s="546"/>
      <c r="H63" s="546"/>
      <c r="I63" s="546"/>
      <c r="J63" s="546"/>
      <c r="K63" s="546"/>
      <c r="L63" s="546"/>
      <c r="M63" s="546"/>
    </row>
    <row r="64" spans="1:13" ht="190.5" customHeight="1">
      <c r="A64" s="546"/>
      <c r="B64" s="549" t="s">
        <v>815</v>
      </c>
      <c r="C64" s="546" t="s">
        <v>635</v>
      </c>
      <c r="D64" s="549" t="s">
        <v>816</v>
      </c>
      <c r="E64" s="546">
        <v>100</v>
      </c>
      <c r="F64" s="546"/>
      <c r="G64" s="546">
        <f>E64</f>
        <v>100</v>
      </c>
      <c r="H64" s="546">
        <v>100</v>
      </c>
      <c r="I64" s="546"/>
      <c r="J64" s="546">
        <f>H64</f>
        <v>100</v>
      </c>
      <c r="K64" s="546">
        <f>H64-E64</f>
        <v>0</v>
      </c>
      <c r="L64" s="546"/>
      <c r="M64" s="546">
        <f>K64</f>
        <v>0</v>
      </c>
    </row>
    <row r="65" spans="1:13" ht="227.25" customHeight="1">
      <c r="A65" s="546"/>
      <c r="B65" s="549" t="s">
        <v>817</v>
      </c>
      <c r="C65" s="546" t="s">
        <v>635</v>
      </c>
      <c r="D65" s="549" t="s">
        <v>818</v>
      </c>
      <c r="E65" s="546">
        <v>100</v>
      </c>
      <c r="F65" s="546"/>
      <c r="G65" s="546">
        <f>E65</f>
        <v>100</v>
      </c>
      <c r="H65" s="546">
        <v>100</v>
      </c>
      <c r="I65" s="546"/>
      <c r="J65" s="546">
        <f>H65</f>
        <v>100</v>
      </c>
      <c r="K65" s="546">
        <f>H65-E65</f>
        <v>0</v>
      </c>
      <c r="L65" s="546"/>
      <c r="M65" s="546">
        <f>K65</f>
        <v>0</v>
      </c>
    </row>
    <row r="66" spans="1:13" ht="41.25" customHeight="1">
      <c r="A66" s="1261" t="s">
        <v>305</v>
      </c>
      <c r="B66" s="1262"/>
      <c r="C66" s="1262"/>
      <c r="D66" s="1262"/>
      <c r="E66" s="1262"/>
      <c r="F66" s="1262"/>
      <c r="G66" s="1262"/>
      <c r="H66" s="1262"/>
      <c r="I66" s="1262"/>
      <c r="J66" s="1262"/>
      <c r="K66" s="1262"/>
      <c r="L66" s="1262"/>
      <c r="M66" s="1263"/>
    </row>
    <row r="67" spans="1:13" ht="40.5" customHeight="1">
      <c r="A67" s="1254" t="s">
        <v>819</v>
      </c>
      <c r="B67" s="1255"/>
      <c r="C67" s="1255"/>
      <c r="D67" s="1255"/>
      <c r="E67" s="1255"/>
      <c r="F67" s="1255"/>
      <c r="G67" s="1255"/>
      <c r="H67" s="1255"/>
      <c r="I67" s="1255"/>
      <c r="J67" s="1255"/>
      <c r="K67" s="1255"/>
      <c r="L67" s="1255"/>
      <c r="M67" s="1256"/>
    </row>
    <row r="68" ht="15.75">
      <c r="A68" s="545"/>
    </row>
    <row r="69" spans="1:4" ht="19.5" customHeight="1">
      <c r="A69" s="547" t="s">
        <v>308</v>
      </c>
      <c r="B69" s="547"/>
      <c r="C69" s="547"/>
      <c r="D69" s="547"/>
    </row>
    <row r="70" spans="1:13" ht="105.75" customHeight="1">
      <c r="A70" s="1248" t="s">
        <v>820</v>
      </c>
      <c r="B70" s="1248"/>
      <c r="C70" s="1248"/>
      <c r="D70" s="1248"/>
      <c r="E70" s="1248"/>
      <c r="F70" s="1248"/>
      <c r="G70" s="1248"/>
      <c r="H70" s="1248"/>
      <c r="I70" s="1248"/>
      <c r="J70" s="1248"/>
      <c r="K70" s="1248"/>
      <c r="L70" s="1248"/>
      <c r="M70" s="1248"/>
    </row>
    <row r="71" spans="1:4" ht="19.5" customHeight="1">
      <c r="A71" s="550" t="s">
        <v>311</v>
      </c>
      <c r="B71" s="550"/>
      <c r="C71" s="550"/>
      <c r="D71" s="550"/>
    </row>
    <row r="72" spans="1:5" ht="15.75">
      <c r="A72" s="1260" t="s">
        <v>853</v>
      </c>
      <c r="B72" s="1260"/>
      <c r="C72" s="1260"/>
      <c r="D72" s="1260"/>
      <c r="E72" s="1260"/>
    </row>
    <row r="73" spans="1:13" ht="15.75">
      <c r="A73" s="1260"/>
      <c r="B73" s="1260"/>
      <c r="C73" s="1260"/>
      <c r="D73" s="1260"/>
      <c r="E73" s="1260"/>
      <c r="G73" s="1245"/>
      <c r="H73" s="1245"/>
      <c r="J73" s="1245" t="s">
        <v>639</v>
      </c>
      <c r="K73" s="1245"/>
      <c r="L73" s="1245"/>
      <c r="M73" s="1245"/>
    </row>
    <row r="74" spans="1:13" ht="15.75" customHeight="1">
      <c r="A74" s="551"/>
      <c r="B74" s="551"/>
      <c r="C74" s="551"/>
      <c r="D74" s="551"/>
      <c r="E74" s="551"/>
      <c r="J74" s="1259" t="s">
        <v>313</v>
      </c>
      <c r="K74" s="1259"/>
      <c r="L74" s="1259"/>
      <c r="M74" s="1259"/>
    </row>
    <row r="75" spans="1:13" ht="43.5" customHeight="1">
      <c r="A75" s="1260" t="s">
        <v>854</v>
      </c>
      <c r="B75" s="1260"/>
      <c r="C75" s="1260"/>
      <c r="D75" s="1260"/>
      <c r="E75" s="1260"/>
      <c r="G75" s="1245"/>
      <c r="H75" s="1245"/>
      <c r="J75" s="1245" t="s">
        <v>643</v>
      </c>
      <c r="K75" s="1245"/>
      <c r="L75" s="1245"/>
      <c r="M75" s="1245"/>
    </row>
    <row r="76" spans="1:13" ht="15.75" customHeight="1">
      <c r="A76" s="1260"/>
      <c r="B76" s="1260"/>
      <c r="C76" s="1260"/>
      <c r="D76" s="1260"/>
      <c r="E76" s="1260"/>
      <c r="J76" s="1259" t="s">
        <v>313</v>
      </c>
      <c r="K76" s="1259"/>
      <c r="L76" s="1259"/>
      <c r="M76" s="1259"/>
    </row>
  </sheetData>
  <sheetProtection/>
  <mergeCells count="62">
    <mergeCell ref="J75:M75"/>
    <mergeCell ref="J76:M76"/>
    <mergeCell ref="B43:D43"/>
    <mergeCell ref="B44:D44"/>
    <mergeCell ref="A72:E73"/>
    <mergeCell ref="A75:E76"/>
    <mergeCell ref="G73:H73"/>
    <mergeCell ref="G75:H75"/>
    <mergeCell ref="A66:M66"/>
    <mergeCell ref="A67:M67"/>
    <mergeCell ref="B41:D42"/>
    <mergeCell ref="K41:M41"/>
    <mergeCell ref="J74:M74"/>
    <mergeCell ref="J73:M73"/>
    <mergeCell ref="K48:M48"/>
    <mergeCell ref="A54:M54"/>
    <mergeCell ref="A58:M58"/>
    <mergeCell ref="A62:M62"/>
    <mergeCell ref="E48:G48"/>
    <mergeCell ref="H48:J48"/>
    <mergeCell ref="B32:D32"/>
    <mergeCell ref="B33:D33"/>
    <mergeCell ref="B35:D35"/>
    <mergeCell ref="A36:M36"/>
    <mergeCell ref="B34:D34"/>
    <mergeCell ref="C48:C49"/>
    <mergeCell ref="D48:D49"/>
    <mergeCell ref="A38:M38"/>
    <mergeCell ref="A7:A8"/>
    <mergeCell ref="A9:A10"/>
    <mergeCell ref="B17:M17"/>
    <mergeCell ref="A13:M13"/>
    <mergeCell ref="E30:G30"/>
    <mergeCell ref="H30:J30"/>
    <mergeCell ref="K30:M30"/>
    <mergeCell ref="X30:Z30"/>
    <mergeCell ref="E11:M11"/>
    <mergeCell ref="E12:M12"/>
    <mergeCell ref="B15:M15"/>
    <mergeCell ref="B16:M16"/>
    <mergeCell ref="B23:M23"/>
    <mergeCell ref="B24:M24"/>
    <mergeCell ref="B25:M25"/>
    <mergeCell ref="A19:M19"/>
    <mergeCell ref="B30:D31"/>
    <mergeCell ref="A70:M70"/>
    <mergeCell ref="J1:M4"/>
    <mergeCell ref="A11:A12"/>
    <mergeCell ref="R30:T30"/>
    <mergeCell ref="E10:M10"/>
    <mergeCell ref="A41:A42"/>
    <mergeCell ref="E41:G41"/>
    <mergeCell ref="H41:J41"/>
    <mergeCell ref="A48:A49"/>
    <mergeCell ref="B48:B49"/>
    <mergeCell ref="U30:W30"/>
    <mergeCell ref="A5:M5"/>
    <mergeCell ref="A6:M6"/>
    <mergeCell ref="E7:M7"/>
    <mergeCell ref="E8:M8"/>
    <mergeCell ref="E9:M9"/>
    <mergeCell ref="A30:A31"/>
  </mergeCells>
  <printOptions/>
  <pageMargins left="0.16" right="0.16" top="0.35" bottom="0.3" header="0.31496062992125984" footer="0.31496062992125984"/>
  <pageSetup horizontalDpi="600" verticalDpi="600" orientation="landscape" paperSize="9" scale="77" r:id="rId1"/>
  <rowBreaks count="4" manualBreakCount="4">
    <brk id="37" max="12" man="1"/>
    <brk id="54" max="12" man="1"/>
    <brk id="58" max="12" man="1"/>
    <brk id="68" max="12" man="1"/>
  </rowBreaks>
</worksheet>
</file>

<file path=xl/worksheets/sheet35.xml><?xml version="1.0" encoding="utf-8"?>
<worksheet xmlns="http://schemas.openxmlformats.org/spreadsheetml/2006/main" xmlns:r="http://schemas.openxmlformats.org/officeDocument/2006/relationships">
  <dimension ref="A1:Z75"/>
  <sheetViews>
    <sheetView view="pageBreakPreview" zoomScale="70" zoomScaleSheetLayoutView="70" zoomScalePageLayoutView="0" workbookViewId="0" topLeftCell="A62">
      <selection activeCell="C12" sqref="C12"/>
    </sheetView>
  </sheetViews>
  <sheetFormatPr defaultColWidth="9.00390625" defaultRowHeight="12.75"/>
  <cols>
    <col min="1" max="1" width="4.375" style="552" customWidth="1"/>
    <col min="2" max="2" width="15.875" style="552" customWidth="1"/>
    <col min="3" max="3" width="9.125" style="552" customWidth="1"/>
    <col min="4" max="4" width="15.375" style="552" customWidth="1"/>
    <col min="5" max="13" width="13.00390625" style="552" customWidth="1"/>
    <col min="14" max="16384" width="9.125" style="552" customWidth="1"/>
  </cols>
  <sheetData>
    <row r="1" spans="10:13" ht="15.75" customHeight="1" hidden="1">
      <c r="J1" s="1283" t="s">
        <v>644</v>
      </c>
      <c r="K1" s="1283"/>
      <c r="L1" s="1283"/>
      <c r="M1" s="1283"/>
    </row>
    <row r="2" spans="10:13" ht="15.75" hidden="1">
      <c r="J2" s="1283"/>
      <c r="K2" s="1283"/>
      <c r="L2" s="1283"/>
      <c r="M2" s="1283"/>
    </row>
    <row r="3" spans="10:13" ht="15.75" hidden="1">
      <c r="J3" s="1283"/>
      <c r="K3" s="1283"/>
      <c r="L3" s="1283"/>
      <c r="M3" s="1283"/>
    </row>
    <row r="4" spans="10:13" ht="15.75" hidden="1">
      <c r="J4" s="1283"/>
      <c r="K4" s="1283"/>
      <c r="L4" s="1283"/>
      <c r="M4" s="1283"/>
    </row>
    <row r="5" spans="1:13" ht="15.75">
      <c r="A5" s="1284" t="s">
        <v>215</v>
      </c>
      <c r="B5" s="1284"/>
      <c r="C5" s="1284"/>
      <c r="D5" s="1284"/>
      <c r="E5" s="1284"/>
      <c r="F5" s="1284"/>
      <c r="G5" s="1284"/>
      <c r="H5" s="1284"/>
      <c r="I5" s="1284"/>
      <c r="J5" s="1284"/>
      <c r="K5" s="1284"/>
      <c r="L5" s="1284"/>
      <c r="M5" s="1284"/>
    </row>
    <row r="6" spans="1:13" ht="15.75">
      <c r="A6" s="1284" t="s">
        <v>645</v>
      </c>
      <c r="B6" s="1284"/>
      <c r="C6" s="1284"/>
      <c r="D6" s="1284"/>
      <c r="E6" s="1284"/>
      <c r="F6" s="1284"/>
      <c r="G6" s="1284"/>
      <c r="H6" s="1284"/>
      <c r="I6" s="1284"/>
      <c r="J6" s="1284"/>
      <c r="K6" s="1284"/>
      <c r="L6" s="1284"/>
      <c r="M6" s="1284"/>
    </row>
    <row r="7" spans="1:13" ht="15.75">
      <c r="A7" s="1279" t="s">
        <v>551</v>
      </c>
      <c r="B7" s="553" t="s">
        <v>552</v>
      </c>
      <c r="C7" s="554"/>
      <c r="E7" s="1272" t="s">
        <v>553</v>
      </c>
      <c r="F7" s="1272"/>
      <c r="G7" s="1272"/>
      <c r="H7" s="1272"/>
      <c r="I7" s="1272"/>
      <c r="J7" s="1272"/>
      <c r="K7" s="1272"/>
      <c r="L7" s="1272"/>
      <c r="M7" s="1272"/>
    </row>
    <row r="8" spans="1:13" ht="15" customHeight="1">
      <c r="A8" s="1279"/>
      <c r="B8" s="555" t="s">
        <v>646</v>
      </c>
      <c r="C8" s="554"/>
      <c r="E8" s="1282" t="s">
        <v>555</v>
      </c>
      <c r="F8" s="1282"/>
      <c r="G8" s="1282"/>
      <c r="H8" s="1282"/>
      <c r="I8" s="1282"/>
      <c r="J8" s="1282"/>
      <c r="K8" s="1282"/>
      <c r="L8" s="1282"/>
      <c r="M8" s="1282"/>
    </row>
    <row r="9" spans="1:13" ht="15.75">
      <c r="A9" s="1279" t="s">
        <v>556</v>
      </c>
      <c r="B9" s="553" t="s">
        <v>557</v>
      </c>
      <c r="C9" s="554"/>
      <c r="E9" s="1272" t="s">
        <v>410</v>
      </c>
      <c r="F9" s="1272"/>
      <c r="G9" s="1272"/>
      <c r="H9" s="1272"/>
      <c r="I9" s="1272"/>
      <c r="J9" s="1272"/>
      <c r="K9" s="1272"/>
      <c r="L9" s="1272"/>
      <c r="M9" s="1272"/>
    </row>
    <row r="10" spans="1:13" ht="15" customHeight="1">
      <c r="A10" s="1279"/>
      <c r="B10" s="555" t="s">
        <v>646</v>
      </c>
      <c r="C10" s="554"/>
      <c r="E10" s="1285" t="s">
        <v>558</v>
      </c>
      <c r="F10" s="1285"/>
      <c r="G10" s="1285"/>
      <c r="H10" s="1285"/>
      <c r="I10" s="1285"/>
      <c r="J10" s="1285"/>
      <c r="K10" s="1285"/>
      <c r="L10" s="1285"/>
      <c r="M10" s="1285"/>
    </row>
    <row r="11" spans="1:13" ht="15.75">
      <c r="A11" s="1279" t="s">
        <v>559</v>
      </c>
      <c r="B11" s="553" t="s">
        <v>822</v>
      </c>
      <c r="C11" s="553" t="s">
        <v>823</v>
      </c>
      <c r="E11" s="1272" t="s">
        <v>824</v>
      </c>
      <c r="F11" s="1272"/>
      <c r="G11" s="1272"/>
      <c r="H11" s="1272"/>
      <c r="I11" s="1272"/>
      <c r="J11" s="1272"/>
      <c r="K11" s="1272"/>
      <c r="L11" s="1272"/>
      <c r="M11" s="1272"/>
    </row>
    <row r="12" spans="1:13" ht="27" customHeight="1">
      <c r="A12" s="1279"/>
      <c r="B12" s="556" t="s">
        <v>650</v>
      </c>
      <c r="C12" s="556" t="s">
        <v>563</v>
      </c>
      <c r="E12" s="1282" t="s">
        <v>564</v>
      </c>
      <c r="F12" s="1282"/>
      <c r="G12" s="1282"/>
      <c r="H12" s="1282"/>
      <c r="I12" s="1282"/>
      <c r="J12" s="1282"/>
      <c r="K12" s="1282"/>
      <c r="L12" s="1282"/>
      <c r="M12" s="1282"/>
    </row>
    <row r="13" spans="1:13" ht="19.5" customHeight="1">
      <c r="A13" s="1280" t="s">
        <v>651</v>
      </c>
      <c r="B13" s="1280"/>
      <c r="C13" s="1280"/>
      <c r="D13" s="1280"/>
      <c r="E13" s="1280"/>
      <c r="F13" s="1280"/>
      <c r="G13" s="1280"/>
      <c r="H13" s="1280"/>
      <c r="I13" s="1280"/>
      <c r="J13" s="1280"/>
      <c r="K13" s="1280"/>
      <c r="L13" s="1280"/>
      <c r="M13" s="1280"/>
    </row>
    <row r="14" ht="15.75">
      <c r="A14" s="557"/>
    </row>
    <row r="15" spans="1:13" ht="31.5">
      <c r="A15" s="558" t="s">
        <v>576</v>
      </c>
      <c r="B15" s="1267" t="s">
        <v>652</v>
      </c>
      <c r="C15" s="1267"/>
      <c r="D15" s="1267"/>
      <c r="E15" s="1267"/>
      <c r="F15" s="1267"/>
      <c r="G15" s="1267"/>
      <c r="H15" s="1267"/>
      <c r="I15" s="1267"/>
      <c r="J15" s="1267"/>
      <c r="K15" s="1267"/>
      <c r="L15" s="1267"/>
      <c r="M15" s="1267"/>
    </row>
    <row r="16" spans="1:13" ht="15.75">
      <c r="A16" s="558">
        <v>1</v>
      </c>
      <c r="B16" s="1267" t="s">
        <v>653</v>
      </c>
      <c r="C16" s="1267"/>
      <c r="D16" s="1267"/>
      <c r="E16" s="1267"/>
      <c r="F16" s="1267"/>
      <c r="G16" s="1267"/>
      <c r="H16" s="1267"/>
      <c r="I16" s="1267"/>
      <c r="J16" s="1267"/>
      <c r="K16" s="1267"/>
      <c r="L16" s="1267"/>
      <c r="M16" s="1267"/>
    </row>
    <row r="17" spans="1:13" ht="15.75">
      <c r="A17" s="558"/>
      <c r="B17" s="1267"/>
      <c r="C17" s="1267"/>
      <c r="D17" s="1267"/>
      <c r="E17" s="1267"/>
      <c r="F17" s="1267"/>
      <c r="G17" s="1267"/>
      <c r="H17" s="1267"/>
      <c r="I17" s="1267"/>
      <c r="J17" s="1267"/>
      <c r="K17" s="1267"/>
      <c r="L17" s="1267"/>
      <c r="M17" s="1267"/>
    </row>
    <row r="18" ht="15.75">
      <c r="A18" s="557"/>
    </row>
    <row r="19" spans="1:13" ht="51.75" customHeight="1">
      <c r="A19" s="1276" t="s">
        <v>839</v>
      </c>
      <c r="B19" s="1276"/>
      <c r="C19" s="1276"/>
      <c r="D19" s="1276"/>
      <c r="E19" s="1276"/>
      <c r="F19" s="1276"/>
      <c r="G19" s="1276"/>
      <c r="H19" s="1276"/>
      <c r="I19" s="1276"/>
      <c r="J19" s="1276"/>
      <c r="K19" s="1276"/>
      <c r="L19" s="1276"/>
      <c r="M19" s="1276"/>
    </row>
    <row r="20" ht="15.75">
      <c r="A20" s="554"/>
    </row>
    <row r="21" ht="15.75">
      <c r="A21" s="559" t="s">
        <v>656</v>
      </c>
    </row>
    <row r="22" ht="15.75">
      <c r="A22" s="557"/>
    </row>
    <row r="23" spans="1:13" ht="32.25" customHeight="1">
      <c r="A23" s="558" t="s">
        <v>576</v>
      </c>
      <c r="B23" s="1267" t="s">
        <v>657</v>
      </c>
      <c r="C23" s="1267"/>
      <c r="D23" s="1267"/>
      <c r="E23" s="1267"/>
      <c r="F23" s="1267"/>
      <c r="G23" s="1267"/>
      <c r="H23" s="1267"/>
      <c r="I23" s="1267"/>
      <c r="J23" s="1267"/>
      <c r="K23" s="1267"/>
      <c r="L23" s="1267"/>
      <c r="M23" s="1267"/>
    </row>
    <row r="24" spans="1:13" ht="15.75">
      <c r="A24" s="558">
        <v>1</v>
      </c>
      <c r="B24" s="1267" t="s">
        <v>825</v>
      </c>
      <c r="C24" s="1267"/>
      <c r="D24" s="1267"/>
      <c r="E24" s="1267"/>
      <c r="F24" s="1267"/>
      <c r="G24" s="1267"/>
      <c r="H24" s="1267"/>
      <c r="I24" s="1267"/>
      <c r="J24" s="1267"/>
      <c r="K24" s="1267"/>
      <c r="L24" s="1267"/>
      <c r="M24" s="1267"/>
    </row>
    <row r="25" spans="1:13" ht="15.75">
      <c r="A25" s="558"/>
      <c r="B25" s="1267"/>
      <c r="C25" s="1267"/>
      <c r="D25" s="1267"/>
      <c r="E25" s="1267"/>
      <c r="F25" s="1267"/>
      <c r="G25" s="1267"/>
      <c r="H25" s="1267"/>
      <c r="I25" s="1267"/>
      <c r="J25" s="1267"/>
      <c r="K25" s="1267"/>
      <c r="L25" s="1267"/>
      <c r="M25" s="1267"/>
    </row>
    <row r="26" ht="15.75">
      <c r="A26" s="557"/>
    </row>
    <row r="27" ht="15.75">
      <c r="A27" s="559" t="s">
        <v>658</v>
      </c>
    </row>
    <row r="28" ht="47.25">
      <c r="A28" s="554" t="s">
        <v>659</v>
      </c>
    </row>
    <row r="29" ht="15.75">
      <c r="A29" s="557"/>
    </row>
    <row r="30" spans="1:26" ht="30" customHeight="1">
      <c r="A30" s="1267" t="s">
        <v>576</v>
      </c>
      <c r="B30" s="1267" t="s">
        <v>660</v>
      </c>
      <c r="C30" s="1267"/>
      <c r="D30" s="1267"/>
      <c r="E30" s="1267" t="s">
        <v>568</v>
      </c>
      <c r="F30" s="1267"/>
      <c r="G30" s="1267"/>
      <c r="H30" s="1267" t="s">
        <v>661</v>
      </c>
      <c r="I30" s="1267"/>
      <c r="J30" s="1267"/>
      <c r="K30" s="1267" t="s">
        <v>570</v>
      </c>
      <c r="L30" s="1267"/>
      <c r="M30" s="1267"/>
      <c r="R30" s="1281"/>
      <c r="S30" s="1281"/>
      <c r="T30" s="1281"/>
      <c r="U30" s="1281"/>
      <c r="V30" s="1281"/>
      <c r="W30" s="1281"/>
      <c r="X30" s="1281"/>
      <c r="Y30" s="1281"/>
      <c r="Z30" s="1281"/>
    </row>
    <row r="31" spans="1:26" ht="33" customHeight="1">
      <c r="A31" s="1267"/>
      <c r="B31" s="1267"/>
      <c r="C31" s="1267"/>
      <c r="D31" s="1267"/>
      <c r="E31" s="558" t="s">
        <v>571</v>
      </c>
      <c r="F31" s="558" t="s">
        <v>572</v>
      </c>
      <c r="G31" s="558" t="s">
        <v>573</v>
      </c>
      <c r="H31" s="558" t="s">
        <v>571</v>
      </c>
      <c r="I31" s="558" t="s">
        <v>572</v>
      </c>
      <c r="J31" s="558" t="s">
        <v>573</v>
      </c>
      <c r="K31" s="558" t="s">
        <v>571</v>
      </c>
      <c r="L31" s="558" t="s">
        <v>572</v>
      </c>
      <c r="M31" s="558" t="s">
        <v>573</v>
      </c>
      <c r="R31" s="560"/>
      <c r="S31" s="560"/>
      <c r="T31" s="560"/>
      <c r="U31" s="560"/>
      <c r="V31" s="560"/>
      <c r="W31" s="560"/>
      <c r="X31" s="560"/>
      <c r="Y31" s="560"/>
      <c r="Z31" s="560"/>
    </row>
    <row r="32" spans="1:26" ht="15.75">
      <c r="A32" s="558">
        <v>1</v>
      </c>
      <c r="B32" s="1267">
        <v>2</v>
      </c>
      <c r="C32" s="1267"/>
      <c r="D32" s="1267"/>
      <c r="E32" s="558">
        <v>3</v>
      </c>
      <c r="F32" s="558">
        <v>4</v>
      </c>
      <c r="G32" s="558">
        <v>5</v>
      </c>
      <c r="H32" s="558">
        <v>6</v>
      </c>
      <c r="I32" s="558">
        <v>7</v>
      </c>
      <c r="J32" s="558">
        <v>8</v>
      </c>
      <c r="K32" s="558">
        <v>9</v>
      </c>
      <c r="L32" s="558">
        <v>10</v>
      </c>
      <c r="M32" s="558">
        <v>11</v>
      </c>
      <c r="R32" s="560"/>
      <c r="S32" s="560"/>
      <c r="T32" s="560"/>
      <c r="U32" s="560"/>
      <c r="V32" s="560"/>
      <c r="W32" s="560"/>
      <c r="X32" s="560"/>
      <c r="Y32" s="560"/>
      <c r="Z32" s="560"/>
    </row>
    <row r="33" spans="1:26" ht="87.75" customHeight="1">
      <c r="A33" s="558">
        <v>1</v>
      </c>
      <c r="B33" s="1268" t="s">
        <v>826</v>
      </c>
      <c r="C33" s="1269"/>
      <c r="D33" s="1270"/>
      <c r="E33" s="558">
        <v>100000</v>
      </c>
      <c r="F33" s="558"/>
      <c r="G33" s="558">
        <f>E33</f>
        <v>100000</v>
      </c>
      <c r="H33" s="558">
        <v>100000</v>
      </c>
      <c r="I33" s="558"/>
      <c r="J33" s="558">
        <f>H33</f>
        <v>100000</v>
      </c>
      <c r="K33" s="558">
        <f>J33-G33</f>
        <v>0</v>
      </c>
      <c r="L33" s="558"/>
      <c r="M33" s="558">
        <f>K33</f>
        <v>0</v>
      </c>
      <c r="R33" s="560"/>
      <c r="S33" s="560"/>
      <c r="T33" s="560"/>
      <c r="U33" s="560"/>
      <c r="V33" s="560"/>
      <c r="W33" s="560"/>
      <c r="X33" s="560"/>
      <c r="Y33" s="560"/>
      <c r="Z33" s="560"/>
    </row>
    <row r="34" spans="1:26" ht="15.75">
      <c r="A34" s="558"/>
      <c r="B34" s="1267" t="s">
        <v>592</v>
      </c>
      <c r="C34" s="1267"/>
      <c r="D34" s="1267"/>
      <c r="E34" s="558">
        <f>E33</f>
        <v>100000</v>
      </c>
      <c r="F34" s="558"/>
      <c r="G34" s="558">
        <f>G33</f>
        <v>100000</v>
      </c>
      <c r="H34" s="558">
        <f>H33</f>
        <v>100000</v>
      </c>
      <c r="I34" s="558"/>
      <c r="J34" s="558">
        <f>J33</f>
        <v>100000</v>
      </c>
      <c r="K34" s="558">
        <f>K33</f>
        <v>0</v>
      </c>
      <c r="L34" s="558"/>
      <c r="M34" s="558">
        <f>M33</f>
        <v>0</v>
      </c>
      <c r="R34" s="560"/>
      <c r="S34" s="560"/>
      <c r="T34" s="560"/>
      <c r="U34" s="560"/>
      <c r="V34" s="560"/>
      <c r="W34" s="560"/>
      <c r="X34" s="560"/>
      <c r="Y34" s="560"/>
      <c r="Z34" s="560"/>
    </row>
    <row r="35" spans="1:13" ht="39" customHeight="1">
      <c r="A35" s="1277" t="s">
        <v>342</v>
      </c>
      <c r="B35" s="1278"/>
      <c r="C35" s="1278"/>
      <c r="D35" s="1278"/>
      <c r="E35" s="1278"/>
      <c r="F35" s="1278"/>
      <c r="G35" s="1278"/>
      <c r="H35" s="1278"/>
      <c r="I35" s="1278"/>
      <c r="J35" s="1278"/>
      <c r="K35" s="1278"/>
      <c r="L35" s="1278"/>
      <c r="M35" s="1278"/>
    </row>
    <row r="36" ht="15.75">
      <c r="A36" s="557"/>
    </row>
    <row r="37" spans="1:13" ht="33" customHeight="1">
      <c r="A37" s="1276" t="s">
        <v>668</v>
      </c>
      <c r="B37" s="1276"/>
      <c r="C37" s="1276"/>
      <c r="D37" s="1276"/>
      <c r="E37" s="1276"/>
      <c r="F37" s="1276"/>
      <c r="G37" s="1276"/>
      <c r="H37" s="1276"/>
      <c r="I37" s="1276"/>
      <c r="J37" s="1276"/>
      <c r="K37" s="1276"/>
      <c r="L37" s="1276"/>
      <c r="M37" s="1276"/>
    </row>
    <row r="38" ht="47.25">
      <c r="A38" s="554" t="s">
        <v>659</v>
      </c>
    </row>
    <row r="39" ht="15.75">
      <c r="A39" s="557"/>
    </row>
    <row r="40" spans="1:13" ht="31.5" customHeight="1">
      <c r="A40" s="1267" t="s">
        <v>669</v>
      </c>
      <c r="B40" s="1267" t="s">
        <v>670</v>
      </c>
      <c r="C40" s="1267"/>
      <c r="D40" s="1267"/>
      <c r="E40" s="1267" t="s">
        <v>568</v>
      </c>
      <c r="F40" s="1267"/>
      <c r="G40" s="1267"/>
      <c r="H40" s="1267" t="s">
        <v>661</v>
      </c>
      <c r="I40" s="1267"/>
      <c r="J40" s="1267"/>
      <c r="K40" s="1267" t="s">
        <v>570</v>
      </c>
      <c r="L40" s="1267"/>
      <c r="M40" s="1267"/>
    </row>
    <row r="41" spans="1:13" ht="33.75" customHeight="1">
      <c r="A41" s="1267"/>
      <c r="B41" s="1267"/>
      <c r="C41" s="1267"/>
      <c r="D41" s="1267"/>
      <c r="E41" s="558" t="s">
        <v>571</v>
      </c>
      <c r="F41" s="558" t="s">
        <v>572</v>
      </c>
      <c r="G41" s="558" t="s">
        <v>573</v>
      </c>
      <c r="H41" s="558" t="s">
        <v>571</v>
      </c>
      <c r="I41" s="558" t="s">
        <v>572</v>
      </c>
      <c r="J41" s="558" t="s">
        <v>573</v>
      </c>
      <c r="K41" s="558" t="s">
        <v>571</v>
      </c>
      <c r="L41" s="558" t="s">
        <v>572</v>
      </c>
      <c r="M41" s="558" t="s">
        <v>573</v>
      </c>
    </row>
    <row r="42" spans="1:13" ht="15.75">
      <c r="A42" s="558">
        <v>1</v>
      </c>
      <c r="B42" s="1267">
        <v>2</v>
      </c>
      <c r="C42" s="1267"/>
      <c r="D42" s="1267"/>
      <c r="E42" s="558">
        <v>3</v>
      </c>
      <c r="F42" s="558">
        <v>4</v>
      </c>
      <c r="G42" s="558">
        <v>5</v>
      </c>
      <c r="H42" s="558">
        <v>6</v>
      </c>
      <c r="I42" s="558">
        <v>7</v>
      </c>
      <c r="J42" s="558">
        <v>8</v>
      </c>
      <c r="K42" s="558">
        <v>9</v>
      </c>
      <c r="L42" s="558">
        <v>10</v>
      </c>
      <c r="M42" s="558">
        <v>11</v>
      </c>
    </row>
    <row r="43" spans="1:13" ht="106.5" customHeight="1">
      <c r="A43" s="558">
        <v>1</v>
      </c>
      <c r="B43" s="1268" t="s">
        <v>827</v>
      </c>
      <c r="C43" s="1269"/>
      <c r="D43" s="1270"/>
      <c r="E43" s="558">
        <v>100000</v>
      </c>
      <c r="F43" s="558"/>
      <c r="G43" s="558">
        <f>E43</f>
        <v>100000</v>
      </c>
      <c r="H43" s="558">
        <v>100000</v>
      </c>
      <c r="I43" s="558"/>
      <c r="J43" s="558">
        <f>H43</f>
        <v>100000</v>
      </c>
      <c r="K43" s="558">
        <f>H43-E43</f>
        <v>0</v>
      </c>
      <c r="L43" s="558"/>
      <c r="M43" s="558">
        <f>K43</f>
        <v>0</v>
      </c>
    </row>
    <row r="44" ht="15.75">
      <c r="A44" s="557"/>
    </row>
    <row r="45" ht="15.75">
      <c r="A45" s="559" t="s">
        <v>672</v>
      </c>
    </row>
    <row r="46" ht="15.75">
      <c r="A46" s="557"/>
    </row>
    <row r="47" spans="1:13" ht="29.25" customHeight="1">
      <c r="A47" s="1267" t="s">
        <v>669</v>
      </c>
      <c r="B47" s="1267" t="s">
        <v>602</v>
      </c>
      <c r="C47" s="1267" t="s">
        <v>603</v>
      </c>
      <c r="D47" s="1267" t="s">
        <v>604</v>
      </c>
      <c r="E47" s="1267" t="s">
        <v>568</v>
      </c>
      <c r="F47" s="1267"/>
      <c r="G47" s="1267"/>
      <c r="H47" s="1267" t="s">
        <v>673</v>
      </c>
      <c r="I47" s="1267"/>
      <c r="J47" s="1267"/>
      <c r="K47" s="1267" t="s">
        <v>570</v>
      </c>
      <c r="L47" s="1267"/>
      <c r="M47" s="1267"/>
    </row>
    <row r="48" spans="1:13" ht="30.75" customHeight="1">
      <c r="A48" s="1267"/>
      <c r="B48" s="1267"/>
      <c r="C48" s="1267"/>
      <c r="D48" s="1267"/>
      <c r="E48" s="558" t="s">
        <v>571</v>
      </c>
      <c r="F48" s="558" t="s">
        <v>572</v>
      </c>
      <c r="G48" s="558" t="s">
        <v>573</v>
      </c>
      <c r="H48" s="558" t="s">
        <v>571</v>
      </c>
      <c r="I48" s="558" t="s">
        <v>572</v>
      </c>
      <c r="J48" s="558" t="s">
        <v>573</v>
      </c>
      <c r="K48" s="558" t="s">
        <v>571</v>
      </c>
      <c r="L48" s="558" t="s">
        <v>572</v>
      </c>
      <c r="M48" s="558" t="s">
        <v>573</v>
      </c>
    </row>
    <row r="49" spans="1:13" ht="15.75">
      <c r="A49" s="558">
        <v>1</v>
      </c>
      <c r="B49" s="558">
        <v>2</v>
      </c>
      <c r="C49" s="558">
        <v>3</v>
      </c>
      <c r="D49" s="558">
        <v>4</v>
      </c>
      <c r="E49" s="558">
        <v>5</v>
      </c>
      <c r="F49" s="558">
        <v>6</v>
      </c>
      <c r="G49" s="558">
        <v>7</v>
      </c>
      <c r="H49" s="558">
        <v>8</v>
      </c>
      <c r="I49" s="558">
        <v>9</v>
      </c>
      <c r="J49" s="558">
        <v>10</v>
      </c>
      <c r="K49" s="558">
        <v>11</v>
      </c>
      <c r="L49" s="558">
        <v>12</v>
      </c>
      <c r="M49" s="558">
        <v>13</v>
      </c>
    </row>
    <row r="50" spans="1:13" ht="15.75">
      <c r="A50" s="558">
        <v>1</v>
      </c>
      <c r="B50" s="558" t="s">
        <v>607</v>
      </c>
      <c r="C50" s="558"/>
      <c r="D50" s="558"/>
      <c r="E50" s="558"/>
      <c r="F50" s="558"/>
      <c r="G50" s="558"/>
      <c r="H50" s="558"/>
      <c r="I50" s="558"/>
      <c r="J50" s="558"/>
      <c r="K50" s="558"/>
      <c r="L50" s="558"/>
      <c r="M50" s="558"/>
    </row>
    <row r="51" spans="1:13" ht="157.5">
      <c r="A51" s="558"/>
      <c r="B51" s="561" t="s">
        <v>828</v>
      </c>
      <c r="C51" s="558" t="s">
        <v>398</v>
      </c>
      <c r="D51" s="561" t="s">
        <v>829</v>
      </c>
      <c r="E51" s="558">
        <v>100000</v>
      </c>
      <c r="F51" s="558"/>
      <c r="G51" s="558">
        <f>E51</f>
        <v>100000</v>
      </c>
      <c r="H51" s="558">
        <v>100000</v>
      </c>
      <c r="I51" s="558"/>
      <c r="J51" s="558">
        <f>H51</f>
        <v>100000</v>
      </c>
      <c r="K51" s="558">
        <f>H51-E51</f>
        <v>0</v>
      </c>
      <c r="L51" s="558"/>
      <c r="M51" s="558">
        <f>K51</f>
        <v>0</v>
      </c>
    </row>
    <row r="52" spans="1:13" ht="15.75">
      <c r="A52" s="558"/>
      <c r="B52" s="558"/>
      <c r="C52" s="558"/>
      <c r="D52" s="558"/>
      <c r="E52" s="558"/>
      <c r="F52" s="558"/>
      <c r="G52" s="558"/>
      <c r="H52" s="558"/>
      <c r="I52" s="558"/>
      <c r="J52" s="558"/>
      <c r="K52" s="558"/>
      <c r="L52" s="558"/>
      <c r="M52" s="558"/>
    </row>
    <row r="53" spans="1:13" ht="15.75">
      <c r="A53" s="1267" t="s">
        <v>305</v>
      </c>
      <c r="B53" s="1267"/>
      <c r="C53" s="1267"/>
      <c r="D53" s="1267"/>
      <c r="E53" s="1267"/>
      <c r="F53" s="1267"/>
      <c r="G53" s="1267"/>
      <c r="H53" s="1267"/>
      <c r="I53" s="1267"/>
      <c r="J53" s="1267"/>
      <c r="K53" s="1267"/>
      <c r="L53" s="1267"/>
      <c r="M53" s="1267"/>
    </row>
    <row r="54" spans="1:13" ht="15.75">
      <c r="A54" s="558">
        <v>2</v>
      </c>
      <c r="B54" s="558" t="s">
        <v>612</v>
      </c>
      <c r="C54" s="558"/>
      <c r="D54" s="558"/>
      <c r="E54" s="558"/>
      <c r="F54" s="558"/>
      <c r="G54" s="558"/>
      <c r="H54" s="558"/>
      <c r="I54" s="558"/>
      <c r="J54" s="558"/>
      <c r="K54" s="558"/>
      <c r="L54" s="558"/>
      <c r="M54" s="558"/>
    </row>
    <row r="55" spans="1:13" ht="309" customHeight="1">
      <c r="A55" s="558"/>
      <c r="B55" s="561" t="s">
        <v>830</v>
      </c>
      <c r="C55" s="558" t="s">
        <v>831</v>
      </c>
      <c r="D55" s="561" t="s">
        <v>832</v>
      </c>
      <c r="E55" s="558">
        <v>1</v>
      </c>
      <c r="F55" s="558"/>
      <c r="G55" s="558">
        <f>E55</f>
        <v>1</v>
      </c>
      <c r="H55" s="558">
        <v>1</v>
      </c>
      <c r="I55" s="558"/>
      <c r="J55" s="558">
        <f>H55</f>
        <v>1</v>
      </c>
      <c r="K55" s="558">
        <f>H55-E55</f>
        <v>0</v>
      </c>
      <c r="L55" s="558"/>
      <c r="M55" s="558">
        <f>K55</f>
        <v>0</v>
      </c>
    </row>
    <row r="56" spans="1:13" ht="15.75">
      <c r="A56" s="558"/>
      <c r="B56" s="558"/>
      <c r="C56" s="558"/>
      <c r="D56" s="558"/>
      <c r="E56" s="558"/>
      <c r="F56" s="558"/>
      <c r="G56" s="558"/>
      <c r="H56" s="558"/>
      <c r="I56" s="558"/>
      <c r="J56" s="558"/>
      <c r="K56" s="558"/>
      <c r="L56" s="558"/>
      <c r="M56" s="558"/>
    </row>
    <row r="57" spans="1:13" ht="27" customHeight="1">
      <c r="A57" s="1273" t="s">
        <v>305</v>
      </c>
      <c r="B57" s="1274"/>
      <c r="C57" s="1274"/>
      <c r="D57" s="1274"/>
      <c r="E57" s="1274"/>
      <c r="F57" s="1274"/>
      <c r="G57" s="1274"/>
      <c r="H57" s="1274"/>
      <c r="I57" s="1274"/>
      <c r="J57" s="1274"/>
      <c r="K57" s="1274"/>
      <c r="L57" s="1274"/>
      <c r="M57" s="1275"/>
    </row>
    <row r="58" spans="1:13" ht="15.75">
      <c r="A58" s="558">
        <v>3</v>
      </c>
      <c r="B58" s="558" t="s">
        <v>617</v>
      </c>
      <c r="C58" s="558"/>
      <c r="D58" s="558"/>
      <c r="E58" s="558"/>
      <c r="F58" s="558"/>
      <c r="G58" s="558"/>
      <c r="H58" s="558"/>
      <c r="I58" s="558"/>
      <c r="J58" s="558"/>
      <c r="K58" s="558"/>
      <c r="L58" s="558"/>
      <c r="M58" s="558"/>
    </row>
    <row r="59" spans="1:13" ht="157.5">
      <c r="A59" s="558"/>
      <c r="B59" s="561" t="s">
        <v>833</v>
      </c>
      <c r="C59" s="558" t="s">
        <v>398</v>
      </c>
      <c r="D59" s="561" t="s">
        <v>834</v>
      </c>
      <c r="E59" s="558">
        <v>100000</v>
      </c>
      <c r="F59" s="558"/>
      <c r="G59" s="558">
        <f>E59</f>
        <v>100000</v>
      </c>
      <c r="H59" s="558">
        <v>100000</v>
      </c>
      <c r="I59" s="558"/>
      <c r="J59" s="558">
        <f>H59</f>
        <v>100000</v>
      </c>
      <c r="K59" s="558">
        <f>H59-E59</f>
        <v>0</v>
      </c>
      <c r="L59" s="558"/>
      <c r="M59" s="558">
        <f>K59</f>
        <v>0</v>
      </c>
    </row>
    <row r="60" spans="1:13" ht="15.75">
      <c r="A60" s="558"/>
      <c r="B60" s="558"/>
      <c r="C60" s="558"/>
      <c r="D60" s="558"/>
      <c r="E60" s="558"/>
      <c r="F60" s="558"/>
      <c r="G60" s="558"/>
      <c r="H60" s="558"/>
      <c r="I60" s="558"/>
      <c r="J60" s="558"/>
      <c r="K60" s="558"/>
      <c r="L60" s="558"/>
      <c r="M60" s="558"/>
    </row>
    <row r="61" spans="1:13" ht="16.5" customHeight="1">
      <c r="A61" s="1268" t="s">
        <v>849</v>
      </c>
      <c r="B61" s="1269"/>
      <c r="C61" s="1269"/>
      <c r="D61" s="1269"/>
      <c r="E61" s="1269"/>
      <c r="F61" s="1269"/>
      <c r="G61" s="1269"/>
      <c r="H61" s="1269"/>
      <c r="I61" s="1269"/>
      <c r="J61" s="1269"/>
      <c r="K61" s="1269"/>
      <c r="L61" s="1269"/>
      <c r="M61" s="1270"/>
    </row>
    <row r="62" spans="1:13" ht="15.75">
      <c r="A62" s="558">
        <v>4</v>
      </c>
      <c r="B62" s="558" t="s">
        <v>633</v>
      </c>
      <c r="C62" s="558"/>
      <c r="D62" s="558"/>
      <c r="E62" s="558"/>
      <c r="F62" s="558"/>
      <c r="G62" s="558"/>
      <c r="H62" s="558"/>
      <c r="I62" s="558"/>
      <c r="J62" s="558"/>
      <c r="K62" s="558"/>
      <c r="L62" s="558"/>
      <c r="M62" s="558"/>
    </row>
    <row r="63" spans="1:13" ht="204.75">
      <c r="A63" s="558"/>
      <c r="B63" s="561" t="s">
        <v>835</v>
      </c>
      <c r="C63" s="558" t="s">
        <v>635</v>
      </c>
      <c r="D63" s="558" t="s">
        <v>836</v>
      </c>
      <c r="E63" s="558">
        <v>100</v>
      </c>
      <c r="F63" s="558"/>
      <c r="G63" s="558">
        <f>E63</f>
        <v>100</v>
      </c>
      <c r="H63" s="558">
        <v>100</v>
      </c>
      <c r="I63" s="558"/>
      <c r="J63" s="558">
        <f>H63</f>
        <v>100</v>
      </c>
      <c r="K63" s="558">
        <f>H63-E63</f>
        <v>0</v>
      </c>
      <c r="L63" s="558"/>
      <c r="M63" s="558">
        <f>K63</f>
        <v>0</v>
      </c>
    </row>
    <row r="64" spans="1:13" ht="15.75">
      <c r="A64" s="558"/>
      <c r="B64" s="558"/>
      <c r="C64" s="558"/>
      <c r="D64" s="558"/>
      <c r="E64" s="558"/>
      <c r="F64" s="558"/>
      <c r="G64" s="558"/>
      <c r="H64" s="558"/>
      <c r="I64" s="558"/>
      <c r="J64" s="558"/>
      <c r="K64" s="558"/>
      <c r="L64" s="558"/>
      <c r="M64" s="558"/>
    </row>
    <row r="65" spans="1:13" ht="30.75" customHeight="1">
      <c r="A65" s="1273" t="s">
        <v>305</v>
      </c>
      <c r="B65" s="1274"/>
      <c r="C65" s="1274"/>
      <c r="D65" s="1274"/>
      <c r="E65" s="1274"/>
      <c r="F65" s="1274"/>
      <c r="G65" s="1274"/>
      <c r="H65" s="1274"/>
      <c r="I65" s="1274"/>
      <c r="J65" s="1274"/>
      <c r="K65" s="1274"/>
      <c r="L65" s="1274"/>
      <c r="M65" s="1275"/>
    </row>
    <row r="66" spans="1:13" ht="59.25" customHeight="1">
      <c r="A66" s="1268" t="s">
        <v>837</v>
      </c>
      <c r="B66" s="1269"/>
      <c r="C66" s="1269"/>
      <c r="D66" s="1269"/>
      <c r="E66" s="1269"/>
      <c r="F66" s="1269"/>
      <c r="G66" s="1269"/>
      <c r="H66" s="1269"/>
      <c r="I66" s="1269"/>
      <c r="J66" s="1269"/>
      <c r="K66" s="1269"/>
      <c r="L66" s="1269"/>
      <c r="M66" s="1270"/>
    </row>
    <row r="67" ht="15.75">
      <c r="A67" s="557"/>
    </row>
    <row r="68" spans="1:4" ht="19.5" customHeight="1">
      <c r="A68" s="559" t="s">
        <v>308</v>
      </c>
      <c r="B68" s="559"/>
      <c r="C68" s="559"/>
      <c r="D68" s="559"/>
    </row>
    <row r="69" spans="1:13" ht="102.75" customHeight="1">
      <c r="A69" s="1264" t="s">
        <v>838</v>
      </c>
      <c r="B69" s="1264"/>
      <c r="C69" s="1264"/>
      <c r="D69" s="1264"/>
      <c r="E69" s="1264"/>
      <c r="F69" s="1264"/>
      <c r="G69" s="1264"/>
      <c r="H69" s="1264"/>
      <c r="I69" s="1264"/>
      <c r="J69" s="1264"/>
      <c r="K69" s="1264"/>
      <c r="L69" s="1264"/>
      <c r="M69" s="1264"/>
    </row>
    <row r="70" spans="1:4" ht="29.25" customHeight="1">
      <c r="A70" s="562" t="s">
        <v>311</v>
      </c>
      <c r="B70" s="562"/>
      <c r="C70" s="562"/>
      <c r="D70" s="562"/>
    </row>
    <row r="71" spans="1:5" ht="15.75" customHeight="1">
      <c r="A71" s="1271" t="s">
        <v>853</v>
      </c>
      <c r="B71" s="1271"/>
      <c r="C71" s="1271"/>
      <c r="D71" s="1271"/>
      <c r="E71" s="1271"/>
    </row>
    <row r="72" spans="1:13" ht="15.75">
      <c r="A72" s="1271"/>
      <c r="B72" s="1271"/>
      <c r="C72" s="1271"/>
      <c r="D72" s="1271"/>
      <c r="E72" s="1271"/>
      <c r="G72" s="1272"/>
      <c r="H72" s="1272"/>
      <c r="J72" s="1265" t="s">
        <v>639</v>
      </c>
      <c r="K72" s="1265"/>
      <c r="L72" s="1265"/>
      <c r="M72" s="1265"/>
    </row>
    <row r="73" spans="1:13" ht="15.75" customHeight="1">
      <c r="A73" s="563"/>
      <c r="B73" s="563"/>
      <c r="C73" s="563"/>
      <c r="D73" s="563"/>
      <c r="E73" s="563"/>
      <c r="J73" s="1266" t="s">
        <v>313</v>
      </c>
      <c r="K73" s="1266"/>
      <c r="L73" s="1266"/>
      <c r="M73" s="1266"/>
    </row>
    <row r="74" spans="1:13" ht="43.5" customHeight="1">
      <c r="A74" s="1271" t="s">
        <v>854</v>
      </c>
      <c r="B74" s="1271"/>
      <c r="C74" s="1271"/>
      <c r="D74" s="1271"/>
      <c r="E74" s="1271"/>
      <c r="G74" s="1272"/>
      <c r="H74" s="1272"/>
      <c r="J74" s="1265" t="s">
        <v>643</v>
      </c>
      <c r="K74" s="1265"/>
      <c r="L74" s="1265"/>
      <c r="M74" s="1265"/>
    </row>
    <row r="75" spans="1:13" ht="15.75" customHeight="1">
      <c r="A75" s="1271"/>
      <c r="B75" s="1271"/>
      <c r="C75" s="1271"/>
      <c r="D75" s="1271"/>
      <c r="E75" s="1271"/>
      <c r="J75" s="1266" t="s">
        <v>313</v>
      </c>
      <c r="K75" s="1266"/>
      <c r="L75" s="1266"/>
      <c r="M75" s="1266"/>
    </row>
  </sheetData>
  <sheetProtection/>
  <mergeCells count="61">
    <mergeCell ref="J1:M4"/>
    <mergeCell ref="A11:A12"/>
    <mergeCell ref="R30:T30"/>
    <mergeCell ref="U30:W30"/>
    <mergeCell ref="A5:M5"/>
    <mergeCell ref="A6:M6"/>
    <mergeCell ref="E7:M7"/>
    <mergeCell ref="E8:M8"/>
    <mergeCell ref="E9:M9"/>
    <mergeCell ref="E10:M10"/>
    <mergeCell ref="X30:Z30"/>
    <mergeCell ref="E11:M11"/>
    <mergeCell ref="E12:M12"/>
    <mergeCell ref="B15:M15"/>
    <mergeCell ref="B16:M16"/>
    <mergeCell ref="B23:M23"/>
    <mergeCell ref="B24:M24"/>
    <mergeCell ref="B25:M25"/>
    <mergeCell ref="A19:M19"/>
    <mergeCell ref="A30:A31"/>
    <mergeCell ref="A7:A8"/>
    <mergeCell ref="A9:A10"/>
    <mergeCell ref="B17:M17"/>
    <mergeCell ref="A13:M13"/>
    <mergeCell ref="E30:G30"/>
    <mergeCell ref="H30:J30"/>
    <mergeCell ref="K30:M30"/>
    <mergeCell ref="B30:D31"/>
    <mergeCell ref="B32:D32"/>
    <mergeCell ref="B33:D33"/>
    <mergeCell ref="B34:D34"/>
    <mergeCell ref="A35:M35"/>
    <mergeCell ref="J73:M73"/>
    <mergeCell ref="J72:M72"/>
    <mergeCell ref="K47:M47"/>
    <mergeCell ref="A53:M53"/>
    <mergeCell ref="A57:M57"/>
    <mergeCell ref="A61:M61"/>
    <mergeCell ref="E47:G47"/>
    <mergeCell ref="H47:J47"/>
    <mergeCell ref="A47:A48"/>
    <mergeCell ref="B47:B48"/>
    <mergeCell ref="A66:M66"/>
    <mergeCell ref="A37:M37"/>
    <mergeCell ref="B40:D41"/>
    <mergeCell ref="K40:M40"/>
    <mergeCell ref="A40:A41"/>
    <mergeCell ref="E40:G40"/>
    <mergeCell ref="H40:J40"/>
    <mergeCell ref="C47:C48"/>
    <mergeCell ref="D47:D48"/>
    <mergeCell ref="A69:M69"/>
    <mergeCell ref="J74:M74"/>
    <mergeCell ref="J75:M75"/>
    <mergeCell ref="B42:D42"/>
    <mergeCell ref="B43:D43"/>
    <mergeCell ref="A71:E72"/>
    <mergeCell ref="A74:E75"/>
    <mergeCell ref="G72:H72"/>
    <mergeCell ref="G74:H74"/>
    <mergeCell ref="A65:M65"/>
  </mergeCells>
  <printOptions/>
  <pageMargins left="0.16" right="0.16" top="0.35" bottom="0.3" header="0.31496062992125984" footer="0.31496062992125984"/>
  <pageSetup horizontalDpi="600" verticalDpi="600" orientation="landscape" paperSize="9" scale="86" r:id="rId1"/>
  <rowBreaks count="3" manualBreakCount="3">
    <brk id="34" max="12" man="1"/>
    <brk id="54" max="12" man="1"/>
    <brk id="59" max="12" man="1"/>
  </rowBreaks>
</worksheet>
</file>

<file path=xl/worksheets/sheet36.xml><?xml version="1.0" encoding="utf-8"?>
<worksheet xmlns="http://schemas.openxmlformats.org/spreadsheetml/2006/main" xmlns:r="http://schemas.openxmlformats.org/officeDocument/2006/relationships">
  <dimension ref="A1:Z79"/>
  <sheetViews>
    <sheetView zoomScalePageLayoutView="0" workbookViewId="0" topLeftCell="A62">
      <selection activeCell="P35" sqref="P35"/>
    </sheetView>
  </sheetViews>
  <sheetFormatPr defaultColWidth="9.00390625" defaultRowHeight="12.75"/>
  <cols>
    <col min="1" max="1" width="4.375" style="1380" customWidth="1"/>
    <col min="2" max="2" width="11.75390625" style="1380" customWidth="1"/>
    <col min="3" max="3" width="9.75390625" style="1380" customWidth="1"/>
    <col min="4" max="4" width="11.75390625" style="1380" customWidth="1"/>
    <col min="5" max="6" width="13.00390625" style="1380" customWidth="1"/>
    <col min="7" max="7" width="11.75390625" style="1380" customWidth="1"/>
    <col min="8" max="9" width="13.00390625" style="1380" customWidth="1"/>
    <col min="10" max="10" width="11.375" style="1380" customWidth="1"/>
    <col min="11" max="11" width="13.00390625" style="1380" customWidth="1"/>
    <col min="12" max="12" width="11.625" style="1380" customWidth="1"/>
    <col min="13" max="13" width="8.75390625" style="1380" customWidth="1"/>
    <col min="14" max="16384" width="9.125" style="1380" customWidth="1"/>
  </cols>
  <sheetData>
    <row r="1" spans="10:13" ht="15.75" customHeight="1">
      <c r="J1" s="1381" t="s">
        <v>644</v>
      </c>
      <c r="K1" s="1381"/>
      <c r="L1" s="1381"/>
      <c r="M1" s="1381"/>
    </row>
    <row r="2" spans="10:13" ht="15.75">
      <c r="J2" s="1381"/>
      <c r="K2" s="1381"/>
      <c r="L2" s="1381"/>
      <c r="M2" s="1381"/>
    </row>
    <row r="3" spans="10:13" ht="15.75">
      <c r="J3" s="1381"/>
      <c r="K3" s="1381"/>
      <c r="L3" s="1381"/>
      <c r="M3" s="1381"/>
    </row>
    <row r="4" spans="10:13" ht="15.75">
      <c r="J4" s="1381"/>
      <c r="K4" s="1381"/>
      <c r="L4" s="1381"/>
      <c r="M4" s="1381"/>
    </row>
    <row r="5" spans="1:13" ht="15.75">
      <c r="A5" s="1382" t="s">
        <v>215</v>
      </c>
      <c r="B5" s="1382"/>
      <c r="C5" s="1382"/>
      <c r="D5" s="1382"/>
      <c r="E5" s="1382"/>
      <c r="F5" s="1382"/>
      <c r="G5" s="1382"/>
      <c r="H5" s="1382"/>
      <c r="I5" s="1382"/>
      <c r="J5" s="1382"/>
      <c r="K5" s="1382"/>
      <c r="L5" s="1382"/>
      <c r="M5" s="1382"/>
    </row>
    <row r="6" spans="1:13" ht="15.75">
      <c r="A6" s="1382" t="s">
        <v>645</v>
      </c>
      <c r="B6" s="1382"/>
      <c r="C6" s="1382"/>
      <c r="D6" s="1382"/>
      <c r="E6" s="1382"/>
      <c r="F6" s="1382"/>
      <c r="G6" s="1382"/>
      <c r="H6" s="1382"/>
      <c r="I6" s="1382"/>
      <c r="J6" s="1382"/>
      <c r="K6" s="1382"/>
      <c r="L6" s="1382"/>
      <c r="M6" s="1382"/>
    </row>
    <row r="7" spans="1:13" ht="15.75">
      <c r="A7" s="1383" t="s">
        <v>551</v>
      </c>
      <c r="B7" s="1384" t="s">
        <v>25</v>
      </c>
      <c r="C7" s="1385"/>
      <c r="E7" s="1386" t="s">
        <v>553</v>
      </c>
      <c r="F7" s="1386"/>
      <c r="G7" s="1386"/>
      <c r="H7" s="1386"/>
      <c r="I7" s="1386"/>
      <c r="J7" s="1386"/>
      <c r="K7" s="1386"/>
      <c r="L7" s="1386"/>
      <c r="M7" s="1386"/>
    </row>
    <row r="8" spans="1:13" ht="15" customHeight="1">
      <c r="A8" s="1383"/>
      <c r="B8" s="1387" t="s">
        <v>646</v>
      </c>
      <c r="C8" s="1385"/>
      <c r="E8" s="1388" t="s">
        <v>555</v>
      </c>
      <c r="F8" s="1388"/>
      <c r="G8" s="1388"/>
      <c r="H8" s="1388"/>
      <c r="I8" s="1388"/>
      <c r="J8" s="1388"/>
      <c r="K8" s="1388"/>
      <c r="L8" s="1388"/>
      <c r="M8" s="1388"/>
    </row>
    <row r="9" spans="1:13" ht="15.75">
      <c r="A9" s="1383" t="s">
        <v>556</v>
      </c>
      <c r="B9" s="1384" t="s">
        <v>38</v>
      </c>
      <c r="C9" s="1385"/>
      <c r="E9" s="1386" t="s">
        <v>553</v>
      </c>
      <c r="F9" s="1386"/>
      <c r="G9" s="1386"/>
      <c r="H9" s="1386"/>
      <c r="I9" s="1386"/>
      <c r="J9" s="1386"/>
      <c r="K9" s="1386"/>
      <c r="L9" s="1386"/>
      <c r="M9" s="1386"/>
    </row>
    <row r="10" spans="1:13" ht="15" customHeight="1">
      <c r="A10" s="1383"/>
      <c r="B10" s="1387" t="s">
        <v>646</v>
      </c>
      <c r="C10" s="1385"/>
      <c r="E10" s="1390" t="s">
        <v>558</v>
      </c>
      <c r="F10" s="1390"/>
      <c r="G10" s="1390"/>
      <c r="H10" s="1390"/>
      <c r="I10" s="1390"/>
      <c r="J10" s="1390"/>
      <c r="K10" s="1390"/>
      <c r="L10" s="1390"/>
      <c r="M10" s="1390"/>
    </row>
    <row r="11" spans="1:13" ht="30" customHeight="1">
      <c r="A11" s="1383" t="s">
        <v>559</v>
      </c>
      <c r="B11" s="1384" t="s">
        <v>26</v>
      </c>
      <c r="C11" s="1384">
        <v>1020</v>
      </c>
      <c r="E11" s="1389" t="s">
        <v>27</v>
      </c>
      <c r="F11" s="1389"/>
      <c r="G11" s="1389"/>
      <c r="H11" s="1389"/>
      <c r="I11" s="1389"/>
      <c r="J11" s="1389"/>
      <c r="K11" s="1389"/>
      <c r="L11" s="1389"/>
      <c r="M11" s="1389"/>
    </row>
    <row r="12" spans="1:13" ht="15" customHeight="1">
      <c r="A12" s="1383"/>
      <c r="B12" s="1391" t="s">
        <v>650</v>
      </c>
      <c r="C12" s="1391" t="s">
        <v>563</v>
      </c>
      <c r="E12" s="1388" t="s">
        <v>564</v>
      </c>
      <c r="F12" s="1388"/>
      <c r="G12" s="1388"/>
      <c r="H12" s="1388"/>
      <c r="I12" s="1388"/>
      <c r="J12" s="1388"/>
      <c r="K12" s="1388"/>
      <c r="L12" s="1388"/>
      <c r="M12" s="1388"/>
    </row>
    <row r="13" spans="1:13" ht="19.5" customHeight="1">
      <c r="A13" s="1392" t="s">
        <v>651</v>
      </c>
      <c r="B13" s="1392"/>
      <c r="C13" s="1392"/>
      <c r="D13" s="1392"/>
      <c r="E13" s="1392"/>
      <c r="F13" s="1392"/>
      <c r="G13" s="1392"/>
      <c r="H13" s="1392"/>
      <c r="I13" s="1392"/>
      <c r="J13" s="1392"/>
      <c r="K13" s="1392"/>
      <c r="L13" s="1392"/>
      <c r="M13" s="1392"/>
    </row>
    <row r="14" ht="15.75">
      <c r="A14" s="1393"/>
    </row>
    <row r="15" spans="1:13" ht="26.25" customHeight="1">
      <c r="A15" s="1394" t="s">
        <v>576</v>
      </c>
      <c r="B15" s="1395" t="s">
        <v>652</v>
      </c>
      <c r="C15" s="1395"/>
      <c r="D15" s="1395"/>
      <c r="E15" s="1395"/>
      <c r="F15" s="1395"/>
      <c r="G15" s="1395"/>
      <c r="H15" s="1395"/>
      <c r="I15" s="1395"/>
      <c r="J15" s="1395"/>
      <c r="K15" s="1395"/>
      <c r="L15" s="1395"/>
      <c r="M15" s="1395"/>
    </row>
    <row r="16" spans="1:13" ht="15.75" customHeight="1">
      <c r="A16" s="1394" t="s">
        <v>551</v>
      </c>
      <c r="B16" s="1396" t="s">
        <v>653</v>
      </c>
      <c r="C16" s="1397"/>
      <c r="D16" s="1397"/>
      <c r="E16" s="1397"/>
      <c r="F16" s="1397"/>
      <c r="G16" s="1397"/>
      <c r="H16" s="1397"/>
      <c r="I16" s="1397"/>
      <c r="J16" s="1397"/>
      <c r="K16" s="1397"/>
      <c r="L16" s="1397"/>
      <c r="M16" s="1398"/>
    </row>
    <row r="17" spans="1:13" ht="15.75">
      <c r="A17" s="1394"/>
      <c r="B17" s="1395"/>
      <c r="C17" s="1395"/>
      <c r="D17" s="1395"/>
      <c r="E17" s="1395"/>
      <c r="F17" s="1395"/>
      <c r="G17" s="1395"/>
      <c r="H17" s="1395"/>
      <c r="I17" s="1395"/>
      <c r="J17" s="1395"/>
      <c r="K17" s="1395"/>
      <c r="L17" s="1395"/>
      <c r="M17" s="1395"/>
    </row>
    <row r="18" ht="15.75">
      <c r="A18" s="1393"/>
    </row>
    <row r="19" ht="15.75">
      <c r="A19" s="1399" t="s">
        <v>654</v>
      </c>
    </row>
    <row r="20" spans="1:13" ht="30.75" customHeight="1">
      <c r="A20" s="1385"/>
      <c r="B20" s="1428" t="s">
        <v>39</v>
      </c>
      <c r="C20" s="1428"/>
      <c r="D20" s="1428"/>
      <c r="E20" s="1428"/>
      <c r="F20" s="1428"/>
      <c r="G20" s="1428"/>
      <c r="H20" s="1428"/>
      <c r="I20" s="1428"/>
      <c r="J20" s="1428"/>
      <c r="K20" s="1428"/>
      <c r="L20" s="1428"/>
      <c r="M20" s="1428"/>
    </row>
    <row r="21" spans="1:5" ht="15.75">
      <c r="A21" s="1399" t="s">
        <v>656</v>
      </c>
      <c r="E21" s="1393"/>
    </row>
    <row r="22" ht="15.75">
      <c r="A22" s="1393"/>
    </row>
    <row r="23" spans="1:13" ht="28.5" customHeight="1">
      <c r="A23" s="1394" t="s">
        <v>576</v>
      </c>
      <c r="B23" s="1395" t="s">
        <v>657</v>
      </c>
      <c r="C23" s="1395"/>
      <c r="D23" s="1395"/>
      <c r="E23" s="1395"/>
      <c r="F23" s="1395"/>
      <c r="G23" s="1395"/>
      <c r="H23" s="1395"/>
      <c r="I23" s="1395"/>
      <c r="J23" s="1395"/>
      <c r="K23" s="1395"/>
      <c r="L23" s="1395"/>
      <c r="M23" s="1395"/>
    </row>
    <row r="24" spans="1:13" ht="33" customHeight="1">
      <c r="A24" s="1394" t="s">
        <v>551</v>
      </c>
      <c r="B24" s="1406" t="s">
        <v>40</v>
      </c>
      <c r="C24" s="1407"/>
      <c r="D24" s="1407"/>
      <c r="E24" s="1407"/>
      <c r="F24" s="1407"/>
      <c r="G24" s="1407"/>
      <c r="H24" s="1407"/>
      <c r="I24" s="1407"/>
      <c r="J24" s="1407"/>
      <c r="K24" s="1407"/>
      <c r="L24" s="1407"/>
      <c r="M24" s="1408"/>
    </row>
    <row r="25" spans="1:13" ht="15.75">
      <c r="A25" s="1394"/>
      <c r="B25" s="1395"/>
      <c r="C25" s="1395"/>
      <c r="D25" s="1395"/>
      <c r="E25" s="1395"/>
      <c r="F25" s="1395"/>
      <c r="G25" s="1395"/>
      <c r="H25" s="1395"/>
      <c r="I25" s="1395"/>
      <c r="J25" s="1395"/>
      <c r="K25" s="1395"/>
      <c r="L25" s="1395"/>
      <c r="M25" s="1395"/>
    </row>
    <row r="26" ht="15.75">
      <c r="A26" s="1393"/>
    </row>
    <row r="27" ht="14.25" customHeight="1">
      <c r="A27" s="1399" t="s">
        <v>658</v>
      </c>
    </row>
    <row r="28" ht="12.75" customHeight="1" hidden="1">
      <c r="A28" s="1385"/>
    </row>
    <row r="29" spans="1:13" ht="9.75" customHeight="1">
      <c r="A29" s="1393"/>
      <c r="M29" s="1403" t="s">
        <v>30</v>
      </c>
    </row>
    <row r="30" spans="1:26" ht="30" customHeight="1">
      <c r="A30" s="1395" t="s">
        <v>576</v>
      </c>
      <c r="B30" s="1395" t="s">
        <v>660</v>
      </c>
      <c r="C30" s="1395"/>
      <c r="D30" s="1395"/>
      <c r="E30" s="1395" t="s">
        <v>568</v>
      </c>
      <c r="F30" s="1395"/>
      <c r="G30" s="1395"/>
      <c r="H30" s="1395" t="s">
        <v>661</v>
      </c>
      <c r="I30" s="1395"/>
      <c r="J30" s="1395"/>
      <c r="K30" s="1395" t="s">
        <v>570</v>
      </c>
      <c r="L30" s="1395"/>
      <c r="M30" s="1395"/>
      <c r="R30" s="1404"/>
      <c r="S30" s="1404"/>
      <c r="T30" s="1404"/>
      <c r="U30" s="1404"/>
      <c r="V30" s="1404"/>
      <c r="W30" s="1404"/>
      <c r="X30" s="1404"/>
      <c r="Y30" s="1404"/>
      <c r="Z30" s="1404"/>
    </row>
    <row r="31" spans="1:26" ht="33" customHeight="1">
      <c r="A31" s="1395"/>
      <c r="B31" s="1395"/>
      <c r="C31" s="1395"/>
      <c r="D31" s="1395"/>
      <c r="E31" s="1394" t="s">
        <v>571</v>
      </c>
      <c r="F31" s="1394" t="s">
        <v>572</v>
      </c>
      <c r="G31" s="1394" t="s">
        <v>573</v>
      </c>
      <c r="H31" s="1394" t="s">
        <v>571</v>
      </c>
      <c r="I31" s="1394" t="s">
        <v>572</v>
      </c>
      <c r="J31" s="1394" t="s">
        <v>573</v>
      </c>
      <c r="K31" s="1394" t="s">
        <v>571</v>
      </c>
      <c r="L31" s="1394" t="s">
        <v>572</v>
      </c>
      <c r="M31" s="1394" t="s">
        <v>573</v>
      </c>
      <c r="R31" s="1405"/>
      <c r="S31" s="1405"/>
      <c r="T31" s="1405"/>
      <c r="U31" s="1405"/>
      <c r="V31" s="1405"/>
      <c r="W31" s="1405"/>
      <c r="X31" s="1405"/>
      <c r="Y31" s="1405"/>
      <c r="Z31" s="1405"/>
    </row>
    <row r="32" spans="1:26" ht="15.75">
      <c r="A32" s="1394">
        <v>1</v>
      </c>
      <c r="B32" s="1395">
        <v>2</v>
      </c>
      <c r="C32" s="1395"/>
      <c r="D32" s="1395"/>
      <c r="E32" s="1394">
        <v>3</v>
      </c>
      <c r="F32" s="1394">
        <v>4</v>
      </c>
      <c r="G32" s="1394">
        <v>5</v>
      </c>
      <c r="H32" s="1394">
        <v>6</v>
      </c>
      <c r="I32" s="1394">
        <v>7</v>
      </c>
      <c r="J32" s="1394">
        <v>8</v>
      </c>
      <c r="K32" s="1394">
        <v>9</v>
      </c>
      <c r="L32" s="1394">
        <v>10</v>
      </c>
      <c r="M32" s="1394">
        <v>11</v>
      </c>
      <c r="R32" s="1405"/>
      <c r="S32" s="1405"/>
      <c r="T32" s="1405"/>
      <c r="U32" s="1405"/>
      <c r="V32" s="1405"/>
      <c r="W32" s="1405"/>
      <c r="X32" s="1405"/>
      <c r="Y32" s="1405"/>
      <c r="Z32" s="1405"/>
    </row>
    <row r="33" spans="1:26" ht="15.75">
      <c r="A33" s="1394"/>
      <c r="B33" s="1395" t="s">
        <v>592</v>
      </c>
      <c r="C33" s="1395"/>
      <c r="D33" s="1395"/>
      <c r="E33" s="1394"/>
      <c r="F33" s="1394"/>
      <c r="G33" s="1394"/>
      <c r="H33" s="1394"/>
      <c r="I33" s="1394"/>
      <c r="J33" s="1394"/>
      <c r="K33" s="1394"/>
      <c r="L33" s="1394"/>
      <c r="M33" s="1394"/>
      <c r="R33" s="1405"/>
      <c r="S33" s="1405"/>
      <c r="T33" s="1405"/>
      <c r="U33" s="1405"/>
      <c r="V33" s="1405"/>
      <c r="W33" s="1405"/>
      <c r="X33" s="1405"/>
      <c r="Y33" s="1405"/>
      <c r="Z33" s="1405"/>
    </row>
    <row r="34" spans="1:26" ht="79.5" customHeight="1">
      <c r="A34" s="1394"/>
      <c r="B34" s="1429" t="s">
        <v>40</v>
      </c>
      <c r="C34" s="1397"/>
      <c r="D34" s="1398"/>
      <c r="E34" s="1409">
        <f>3750942</f>
        <v>3750942</v>
      </c>
      <c r="F34" s="1409">
        <v>80173</v>
      </c>
      <c r="G34" s="1409">
        <f>E34+F34</f>
        <v>3831115</v>
      </c>
      <c r="H34" s="1410">
        <v>3742369.04</v>
      </c>
      <c r="I34" s="1410">
        <v>74650.35</v>
      </c>
      <c r="J34" s="1410">
        <f>H34+I34</f>
        <v>3817019.39</v>
      </c>
      <c r="K34" s="1410">
        <f>H34-E34</f>
        <v>-8572.959999999963</v>
      </c>
      <c r="L34" s="1410">
        <f>I34-F34</f>
        <v>-5522.649999999994</v>
      </c>
      <c r="M34" s="1410">
        <f>K34+L34</f>
        <v>-14095.609999999957</v>
      </c>
      <c r="R34" s="1405"/>
      <c r="S34" s="1405"/>
      <c r="T34" s="1405"/>
      <c r="U34" s="1405"/>
      <c r="V34" s="1405"/>
      <c r="W34" s="1405"/>
      <c r="X34" s="1405"/>
      <c r="Y34" s="1405"/>
      <c r="Z34" s="1405"/>
    </row>
    <row r="35" spans="1:13" ht="153" customHeight="1">
      <c r="A35" s="1411" t="s">
        <v>41</v>
      </c>
      <c r="B35" s="1412"/>
      <c r="C35" s="1412"/>
      <c r="D35" s="1412"/>
      <c r="E35" s="1412"/>
      <c r="F35" s="1412"/>
      <c r="G35" s="1412"/>
      <c r="H35" s="1412"/>
      <c r="I35" s="1412"/>
      <c r="J35" s="1412"/>
      <c r="K35" s="1412"/>
      <c r="L35" s="1412"/>
      <c r="M35" s="1412"/>
    </row>
    <row r="36" ht="15.75" hidden="1">
      <c r="A36" s="1393"/>
    </row>
    <row r="37" spans="1:13" ht="1.5" customHeight="1">
      <c r="A37" s="1430"/>
      <c r="B37" s="1430"/>
      <c r="C37" s="1430"/>
      <c r="D37" s="1430"/>
      <c r="E37" s="1430"/>
      <c r="F37" s="1430"/>
      <c r="G37" s="1430"/>
      <c r="H37" s="1430"/>
      <c r="I37" s="1430"/>
      <c r="J37" s="1430"/>
      <c r="K37" s="1430"/>
      <c r="L37" s="1430"/>
      <c r="M37" s="1430"/>
    </row>
    <row r="38" spans="1:13" ht="33" customHeight="1">
      <c r="A38" s="1413" t="s">
        <v>668</v>
      </c>
      <c r="B38" s="1413"/>
      <c r="C38" s="1413"/>
      <c r="D38" s="1413"/>
      <c r="E38" s="1413"/>
      <c r="F38" s="1413"/>
      <c r="G38" s="1413"/>
      <c r="H38" s="1413"/>
      <c r="I38" s="1413"/>
      <c r="J38" s="1413"/>
      <c r="K38" s="1413"/>
      <c r="L38" s="1413"/>
      <c r="M38" s="1413"/>
    </row>
    <row r="39" ht="15.75" hidden="1">
      <c r="A39" s="1385"/>
    </row>
    <row r="40" spans="1:13" ht="15.75" hidden="1">
      <c r="A40" s="1393"/>
      <c r="M40" s="1403" t="s">
        <v>30</v>
      </c>
    </row>
    <row r="41" spans="1:13" ht="31.5" customHeight="1">
      <c r="A41" s="1395" t="s">
        <v>669</v>
      </c>
      <c r="B41" s="1395" t="s">
        <v>670</v>
      </c>
      <c r="C41" s="1395"/>
      <c r="D41" s="1395"/>
      <c r="E41" s="1395" t="s">
        <v>568</v>
      </c>
      <c r="F41" s="1395"/>
      <c r="G41" s="1395"/>
      <c r="H41" s="1395" t="s">
        <v>661</v>
      </c>
      <c r="I41" s="1395"/>
      <c r="J41" s="1395"/>
      <c r="K41" s="1395" t="s">
        <v>570</v>
      </c>
      <c r="L41" s="1395"/>
      <c r="M41" s="1395"/>
    </row>
    <row r="42" spans="1:13" ht="33.75" customHeight="1">
      <c r="A42" s="1395"/>
      <c r="B42" s="1395"/>
      <c r="C42" s="1395"/>
      <c r="D42" s="1395"/>
      <c r="E42" s="1394" t="s">
        <v>571</v>
      </c>
      <c r="F42" s="1394" t="s">
        <v>572</v>
      </c>
      <c r="G42" s="1394" t="s">
        <v>573</v>
      </c>
      <c r="H42" s="1394" t="s">
        <v>571</v>
      </c>
      <c r="I42" s="1394" t="s">
        <v>572</v>
      </c>
      <c r="J42" s="1394" t="s">
        <v>573</v>
      </c>
      <c r="K42" s="1394" t="s">
        <v>571</v>
      </c>
      <c r="L42" s="1394" t="s">
        <v>572</v>
      </c>
      <c r="M42" s="1394" t="s">
        <v>573</v>
      </c>
    </row>
    <row r="43" spans="1:13" ht="15.75">
      <c r="A43" s="1394">
        <v>1</v>
      </c>
      <c r="B43" s="1395">
        <v>2</v>
      </c>
      <c r="C43" s="1395"/>
      <c r="D43" s="1395"/>
      <c r="E43" s="1394">
        <v>3</v>
      </c>
      <c r="F43" s="1394">
        <v>4</v>
      </c>
      <c r="G43" s="1394">
        <v>5</v>
      </c>
      <c r="H43" s="1394">
        <v>6</v>
      </c>
      <c r="I43" s="1394">
        <v>7</v>
      </c>
      <c r="J43" s="1394">
        <v>8</v>
      </c>
      <c r="K43" s="1394">
        <v>9</v>
      </c>
      <c r="L43" s="1394">
        <v>10</v>
      </c>
      <c r="M43" s="1394">
        <v>11</v>
      </c>
    </row>
    <row r="44" spans="1:13" ht="96" customHeight="1">
      <c r="A44" s="1394"/>
      <c r="B44" s="1395" t="s">
        <v>27</v>
      </c>
      <c r="C44" s="1395"/>
      <c r="D44" s="1395"/>
      <c r="E44" s="1409">
        <f>3750942</f>
        <v>3750942</v>
      </c>
      <c r="F44" s="1409">
        <v>80173</v>
      </c>
      <c r="G44" s="1409">
        <f>E44+F44</f>
        <v>3831115</v>
      </c>
      <c r="H44" s="1410">
        <v>3742369.04</v>
      </c>
      <c r="I44" s="1410">
        <v>74650.35</v>
      </c>
      <c r="J44" s="1410">
        <f>H44+I44</f>
        <v>3817019.39</v>
      </c>
      <c r="K44" s="1410">
        <f>H44-E44</f>
        <v>-8572.959999999963</v>
      </c>
      <c r="L44" s="1410">
        <f>I44-F44</f>
        <v>-5522.649999999994</v>
      </c>
      <c r="M44" s="1410">
        <f>K44+L44</f>
        <v>-14095.609999999957</v>
      </c>
    </row>
    <row r="45" ht="15.75">
      <c r="A45" s="1393"/>
    </row>
    <row r="46" ht="15.75">
      <c r="A46" s="1399" t="s">
        <v>672</v>
      </c>
    </row>
    <row r="47" ht="15.75">
      <c r="A47" s="1393"/>
    </row>
    <row r="48" spans="1:13" ht="29.25" customHeight="1">
      <c r="A48" s="1395" t="s">
        <v>669</v>
      </c>
      <c r="B48" s="1395" t="s">
        <v>602</v>
      </c>
      <c r="C48" s="1395" t="s">
        <v>603</v>
      </c>
      <c r="D48" s="1395" t="s">
        <v>604</v>
      </c>
      <c r="E48" s="1395" t="s">
        <v>568</v>
      </c>
      <c r="F48" s="1395"/>
      <c r="G48" s="1395"/>
      <c r="H48" s="1395" t="s">
        <v>673</v>
      </c>
      <c r="I48" s="1395"/>
      <c r="J48" s="1395"/>
      <c r="K48" s="1395" t="s">
        <v>570</v>
      </c>
      <c r="L48" s="1395"/>
      <c r="M48" s="1395"/>
    </row>
    <row r="49" spans="1:13" ht="30.75" customHeight="1">
      <c r="A49" s="1395"/>
      <c r="B49" s="1395"/>
      <c r="C49" s="1395"/>
      <c r="D49" s="1395"/>
      <c r="E49" s="1394" t="s">
        <v>571</v>
      </c>
      <c r="F49" s="1394" t="s">
        <v>572</v>
      </c>
      <c r="G49" s="1394" t="s">
        <v>573</v>
      </c>
      <c r="H49" s="1394" t="s">
        <v>571</v>
      </c>
      <c r="I49" s="1394" t="s">
        <v>572</v>
      </c>
      <c r="J49" s="1394" t="s">
        <v>573</v>
      </c>
      <c r="K49" s="1394" t="s">
        <v>571</v>
      </c>
      <c r="L49" s="1394" t="s">
        <v>572</v>
      </c>
      <c r="M49" s="1394" t="s">
        <v>573</v>
      </c>
    </row>
    <row r="50" spans="1:13" ht="15.75">
      <c r="A50" s="1394">
        <v>1</v>
      </c>
      <c r="B50" s="1394">
        <v>2</v>
      </c>
      <c r="C50" s="1394">
        <v>3</v>
      </c>
      <c r="D50" s="1394">
        <v>4</v>
      </c>
      <c r="E50" s="1394">
        <v>5</v>
      </c>
      <c r="F50" s="1394">
        <v>6</v>
      </c>
      <c r="G50" s="1394">
        <v>7</v>
      </c>
      <c r="H50" s="1394">
        <v>8</v>
      </c>
      <c r="I50" s="1394">
        <v>9</v>
      </c>
      <c r="J50" s="1394">
        <v>10</v>
      </c>
      <c r="K50" s="1394">
        <v>11</v>
      </c>
      <c r="L50" s="1394">
        <v>12</v>
      </c>
      <c r="M50" s="1394">
        <v>13</v>
      </c>
    </row>
    <row r="51" spans="1:13" ht="15.75">
      <c r="A51" s="1394">
        <v>1</v>
      </c>
      <c r="B51" s="1394" t="s">
        <v>607</v>
      </c>
      <c r="C51" s="1394"/>
      <c r="D51" s="1394"/>
      <c r="E51" s="1394"/>
      <c r="F51" s="1394"/>
      <c r="G51" s="1394"/>
      <c r="H51" s="1394"/>
      <c r="I51" s="1394"/>
      <c r="J51" s="1394"/>
      <c r="K51" s="1394"/>
      <c r="L51" s="1394"/>
      <c r="M51" s="1394"/>
    </row>
    <row r="52" spans="1:13" ht="204" customHeight="1">
      <c r="A52" s="1394"/>
      <c r="B52" s="1414" t="s">
        <v>42</v>
      </c>
      <c r="C52" s="1414" t="s">
        <v>609</v>
      </c>
      <c r="D52" s="1415" t="s">
        <v>43</v>
      </c>
      <c r="E52" s="1416">
        <v>1</v>
      </c>
      <c r="F52" s="1416"/>
      <c r="G52" s="1416">
        <v>1</v>
      </c>
      <c r="H52" s="1416">
        <v>1</v>
      </c>
      <c r="I52" s="1416"/>
      <c r="J52" s="1416">
        <v>1</v>
      </c>
      <c r="K52" s="1394" t="s">
        <v>701</v>
      </c>
      <c r="L52" s="1394"/>
      <c r="M52" s="1394" t="s">
        <v>701</v>
      </c>
    </row>
    <row r="53" spans="1:13" ht="209.25" customHeight="1">
      <c r="A53" s="1394"/>
      <c r="B53" s="1414" t="s">
        <v>44</v>
      </c>
      <c r="C53" s="1414" t="s">
        <v>609</v>
      </c>
      <c r="D53" s="1431" t="s">
        <v>43</v>
      </c>
      <c r="E53" s="1416">
        <v>3</v>
      </c>
      <c r="F53" s="1416"/>
      <c r="G53" s="1416">
        <v>3</v>
      </c>
      <c r="H53" s="1416">
        <v>3</v>
      </c>
      <c r="I53" s="1416"/>
      <c r="J53" s="1416">
        <v>3</v>
      </c>
      <c r="K53" s="1394" t="s">
        <v>701</v>
      </c>
      <c r="L53" s="1394"/>
      <c r="M53" s="1394" t="s">
        <v>701</v>
      </c>
    </row>
    <row r="54" spans="1:13" ht="208.5" customHeight="1">
      <c r="A54" s="1394"/>
      <c r="B54" s="1414" t="s">
        <v>45</v>
      </c>
      <c r="C54" s="1414" t="s">
        <v>609</v>
      </c>
      <c r="D54" s="1415" t="s">
        <v>43</v>
      </c>
      <c r="E54" s="1416">
        <v>52.5</v>
      </c>
      <c r="F54" s="1416"/>
      <c r="G54" s="1416">
        <v>52.5</v>
      </c>
      <c r="H54" s="1416">
        <v>50.5</v>
      </c>
      <c r="I54" s="1416"/>
      <c r="J54" s="1416">
        <v>50.5</v>
      </c>
      <c r="K54" s="1416">
        <v>-2</v>
      </c>
      <c r="L54" s="1416"/>
      <c r="M54" s="1416">
        <v>-2</v>
      </c>
    </row>
    <row r="55" spans="1:13" ht="192" customHeight="1">
      <c r="A55" s="1394"/>
      <c r="B55" s="1414" t="s">
        <v>46</v>
      </c>
      <c r="C55" s="1414" t="s">
        <v>609</v>
      </c>
      <c r="D55" s="1415" t="s">
        <v>43</v>
      </c>
      <c r="E55" s="1416">
        <v>37</v>
      </c>
      <c r="F55" s="1416"/>
      <c r="G55" s="1416">
        <v>37</v>
      </c>
      <c r="H55" s="1416">
        <v>36</v>
      </c>
      <c r="I55" s="1416"/>
      <c r="J55" s="1416">
        <v>36</v>
      </c>
      <c r="K55" s="1416">
        <v>-1</v>
      </c>
      <c r="L55" s="1416"/>
      <c r="M55" s="1416">
        <v>-1</v>
      </c>
    </row>
    <row r="56" spans="1:13" ht="45.75" customHeight="1">
      <c r="A56" s="1395" t="s">
        <v>47</v>
      </c>
      <c r="B56" s="1395"/>
      <c r="C56" s="1395"/>
      <c r="D56" s="1395"/>
      <c r="E56" s="1395"/>
      <c r="F56" s="1395"/>
      <c r="G56" s="1395"/>
      <c r="H56" s="1395"/>
      <c r="I56" s="1395"/>
      <c r="J56" s="1395"/>
      <c r="K56" s="1395"/>
      <c r="L56" s="1395"/>
      <c r="M56" s="1395"/>
    </row>
    <row r="57" spans="1:13" ht="15.75">
      <c r="A57" s="1394">
        <v>2</v>
      </c>
      <c r="B57" s="1394" t="s">
        <v>612</v>
      </c>
      <c r="C57" s="1394"/>
      <c r="D57" s="1394"/>
      <c r="E57" s="1394"/>
      <c r="F57" s="1394"/>
      <c r="G57" s="1394"/>
      <c r="H57" s="1394"/>
      <c r="I57" s="1394"/>
      <c r="J57" s="1394"/>
      <c r="K57" s="1394"/>
      <c r="L57" s="1394"/>
      <c r="M57" s="1394"/>
    </row>
    <row r="58" spans="1:13" ht="210" customHeight="1">
      <c r="A58" s="1394"/>
      <c r="B58" s="1414" t="s">
        <v>48</v>
      </c>
      <c r="C58" s="1414" t="s">
        <v>675</v>
      </c>
      <c r="D58" s="1417" t="s">
        <v>49</v>
      </c>
      <c r="E58" s="1416">
        <v>1782</v>
      </c>
      <c r="F58" s="1416"/>
      <c r="G58" s="1416">
        <v>1782</v>
      </c>
      <c r="H58" s="1416">
        <v>1747</v>
      </c>
      <c r="I58" s="1416"/>
      <c r="J58" s="1416">
        <v>1747</v>
      </c>
      <c r="K58" s="1416">
        <v>-35</v>
      </c>
      <c r="L58" s="1416"/>
      <c r="M58" s="1416">
        <v>-35</v>
      </c>
    </row>
    <row r="59" spans="1:13" ht="234" customHeight="1">
      <c r="A59" s="1394"/>
      <c r="B59" s="1414" t="s">
        <v>50</v>
      </c>
      <c r="C59" s="1414" t="s">
        <v>675</v>
      </c>
      <c r="D59" s="1417" t="s">
        <v>49</v>
      </c>
      <c r="E59" s="1416">
        <v>95</v>
      </c>
      <c r="F59" s="1416"/>
      <c r="G59" s="1416">
        <v>95</v>
      </c>
      <c r="H59" s="1416">
        <v>94</v>
      </c>
      <c r="I59" s="1416"/>
      <c r="J59" s="1416">
        <v>94</v>
      </c>
      <c r="K59" s="1416">
        <v>-1</v>
      </c>
      <c r="L59" s="1416"/>
      <c r="M59" s="1416">
        <v>-1</v>
      </c>
    </row>
    <row r="60" spans="1:13" ht="231.75" customHeight="1">
      <c r="A60" s="1394"/>
      <c r="B60" s="1414" t="s">
        <v>51</v>
      </c>
      <c r="C60" s="1414" t="s">
        <v>675</v>
      </c>
      <c r="D60" s="1417" t="s">
        <v>52</v>
      </c>
      <c r="E60" s="1416">
        <v>1660</v>
      </c>
      <c r="F60" s="1416"/>
      <c r="G60" s="1416">
        <v>1660</v>
      </c>
      <c r="H60" s="1416">
        <v>1635</v>
      </c>
      <c r="I60" s="1416"/>
      <c r="J60" s="1416">
        <v>1635</v>
      </c>
      <c r="K60" s="1416">
        <v>25</v>
      </c>
      <c r="L60" s="1416"/>
      <c r="M60" s="1416">
        <v>25</v>
      </c>
    </row>
    <row r="61" spans="1:13" ht="87" customHeight="1">
      <c r="A61" s="1395" t="s">
        <v>53</v>
      </c>
      <c r="B61" s="1395"/>
      <c r="C61" s="1395"/>
      <c r="D61" s="1395"/>
      <c r="E61" s="1395"/>
      <c r="F61" s="1395"/>
      <c r="G61" s="1395"/>
      <c r="H61" s="1395"/>
      <c r="I61" s="1395"/>
      <c r="J61" s="1395"/>
      <c r="K61" s="1395"/>
      <c r="L61" s="1395"/>
      <c r="M61" s="1395"/>
    </row>
    <row r="62" spans="1:13" ht="31.5">
      <c r="A62" s="1394">
        <v>3</v>
      </c>
      <c r="B62" s="1394" t="s">
        <v>617</v>
      </c>
      <c r="C62" s="1394"/>
      <c r="D62" s="1394"/>
      <c r="E62" s="1394"/>
      <c r="F62" s="1394"/>
      <c r="G62" s="1394"/>
      <c r="H62" s="1394"/>
      <c r="I62" s="1394"/>
      <c r="J62" s="1394"/>
      <c r="K62" s="1394"/>
      <c r="L62" s="1394"/>
      <c r="M62" s="1394"/>
    </row>
    <row r="63" spans="1:13" ht="144" customHeight="1">
      <c r="A63" s="1394"/>
      <c r="B63" s="1414" t="s">
        <v>54</v>
      </c>
      <c r="C63" s="1414" t="s">
        <v>675</v>
      </c>
      <c r="D63" s="1417" t="s">
        <v>33</v>
      </c>
      <c r="E63" s="1416">
        <v>45</v>
      </c>
      <c r="F63" s="1416"/>
      <c r="G63" s="1416">
        <v>45</v>
      </c>
      <c r="H63" s="1416">
        <v>45</v>
      </c>
      <c r="I63" s="1416"/>
      <c r="J63" s="1416">
        <v>45</v>
      </c>
      <c r="K63" s="1394" t="s">
        <v>701</v>
      </c>
      <c r="L63" s="1394"/>
      <c r="M63" s="1394" t="s">
        <v>701</v>
      </c>
    </row>
    <row r="64" spans="1:13" ht="246" customHeight="1">
      <c r="A64" s="1394"/>
      <c r="B64" s="1414" t="s">
        <v>55</v>
      </c>
      <c r="C64" s="1414" t="s">
        <v>30</v>
      </c>
      <c r="D64" s="1417" t="s">
        <v>56</v>
      </c>
      <c r="E64" s="1416">
        <v>2260</v>
      </c>
      <c r="F64" s="1416">
        <v>48</v>
      </c>
      <c r="G64" s="1416">
        <v>2308</v>
      </c>
      <c r="H64" s="1416">
        <v>2289</v>
      </c>
      <c r="I64" s="1416">
        <v>46</v>
      </c>
      <c r="J64" s="1416">
        <v>2335</v>
      </c>
      <c r="K64" s="1416">
        <v>29</v>
      </c>
      <c r="L64" s="1416">
        <v>-2</v>
      </c>
      <c r="M64" s="1416">
        <v>27</v>
      </c>
    </row>
    <row r="65" spans="1:13" ht="72" customHeight="1">
      <c r="A65" s="1395" t="s">
        <v>57</v>
      </c>
      <c r="B65" s="1395"/>
      <c r="C65" s="1395"/>
      <c r="D65" s="1395"/>
      <c r="E65" s="1395"/>
      <c r="F65" s="1395"/>
      <c r="G65" s="1395"/>
      <c r="H65" s="1395"/>
      <c r="I65" s="1395"/>
      <c r="J65" s="1395"/>
      <c r="K65" s="1395"/>
      <c r="L65" s="1395"/>
      <c r="M65" s="1395"/>
    </row>
    <row r="66" spans="1:13" ht="15.75">
      <c r="A66" s="1394">
        <v>4</v>
      </c>
      <c r="B66" s="1394" t="s">
        <v>633</v>
      </c>
      <c r="C66" s="1394"/>
      <c r="D66" s="1394"/>
      <c r="E66" s="1394"/>
      <c r="F66" s="1394"/>
      <c r="G66" s="1394"/>
      <c r="H66" s="1394"/>
      <c r="I66" s="1394"/>
      <c r="J66" s="1394"/>
      <c r="K66" s="1394"/>
      <c r="L66" s="1394"/>
      <c r="M66" s="1394"/>
    </row>
    <row r="67" spans="1:13" ht="185.25" customHeight="1">
      <c r="A67" s="1394"/>
      <c r="B67" s="1414" t="s">
        <v>58</v>
      </c>
      <c r="C67" s="1432" t="s">
        <v>635</v>
      </c>
      <c r="D67" s="1417" t="s">
        <v>59</v>
      </c>
      <c r="E67" s="1416">
        <v>93</v>
      </c>
      <c r="F67" s="1416"/>
      <c r="G67" s="1416">
        <v>93</v>
      </c>
      <c r="H67" s="1416">
        <v>94</v>
      </c>
      <c r="I67" s="1416"/>
      <c r="J67" s="1416">
        <v>94</v>
      </c>
      <c r="K67" s="1416">
        <v>1</v>
      </c>
      <c r="L67" s="1416"/>
      <c r="M67" s="1416">
        <v>1</v>
      </c>
    </row>
    <row r="68" spans="1:13" ht="15.75">
      <c r="A68" s="1394"/>
      <c r="B68" s="1394"/>
      <c r="C68" s="1394"/>
      <c r="D68" s="1394"/>
      <c r="E68" s="1394"/>
      <c r="F68" s="1394"/>
      <c r="G68" s="1394"/>
      <c r="H68" s="1394"/>
      <c r="I68" s="1394"/>
      <c r="J68" s="1394"/>
      <c r="K68" s="1394"/>
      <c r="L68" s="1394"/>
      <c r="M68" s="1394"/>
    </row>
    <row r="69" spans="1:13" ht="54" customHeight="1">
      <c r="A69" s="1418" t="s">
        <v>61</v>
      </c>
      <c r="B69" s="1419"/>
      <c r="C69" s="1419"/>
      <c r="D69" s="1419"/>
      <c r="E69" s="1419"/>
      <c r="F69" s="1419"/>
      <c r="G69" s="1419"/>
      <c r="H69" s="1419"/>
      <c r="I69" s="1419"/>
      <c r="J69" s="1419"/>
      <c r="K69" s="1419"/>
      <c r="L69" s="1419"/>
      <c r="M69" s="1419"/>
    </row>
    <row r="70" spans="1:16" ht="89.25" customHeight="1">
      <c r="A70" s="1433" t="s">
        <v>62</v>
      </c>
      <c r="B70" s="1407"/>
      <c r="C70" s="1407"/>
      <c r="D70" s="1407"/>
      <c r="E70" s="1407"/>
      <c r="F70" s="1407"/>
      <c r="G70" s="1407"/>
      <c r="H70" s="1407"/>
      <c r="I70" s="1407"/>
      <c r="J70" s="1407"/>
      <c r="K70" s="1407"/>
      <c r="L70" s="1407"/>
      <c r="M70" s="1408"/>
      <c r="P70" s="1420"/>
    </row>
    <row r="71" ht="15.75">
      <c r="A71" s="1393"/>
    </row>
    <row r="72" spans="1:4" ht="19.5" customHeight="1">
      <c r="A72" s="1399" t="s">
        <v>308</v>
      </c>
      <c r="B72" s="1399"/>
      <c r="C72" s="1399"/>
      <c r="D72" s="1399"/>
    </row>
    <row r="73" spans="1:13" ht="129.75" customHeight="1">
      <c r="A73" s="1385"/>
      <c r="B73" s="1423" t="s">
        <v>60</v>
      </c>
      <c r="C73" s="1423"/>
      <c r="D73" s="1423"/>
      <c r="E73" s="1423"/>
      <c r="F73" s="1423"/>
      <c r="G73" s="1423"/>
      <c r="H73" s="1423"/>
      <c r="I73" s="1423"/>
      <c r="J73" s="1423"/>
      <c r="K73" s="1423"/>
      <c r="L73" s="1423"/>
      <c r="M73" s="1423"/>
    </row>
    <row r="74" spans="1:4" ht="19.5" customHeight="1">
      <c r="A74" s="1424" t="s">
        <v>311</v>
      </c>
      <c r="B74" s="1424"/>
      <c r="C74" s="1424"/>
      <c r="D74" s="1424"/>
    </row>
    <row r="75" spans="1:5" ht="15.75">
      <c r="A75" s="1425" t="s">
        <v>312</v>
      </c>
      <c r="B75" s="1425"/>
      <c r="C75" s="1425"/>
      <c r="D75" s="1425"/>
      <c r="E75" s="1425"/>
    </row>
    <row r="76" spans="1:13" ht="15.75">
      <c r="A76" s="1425"/>
      <c r="B76" s="1425"/>
      <c r="C76" s="1425"/>
      <c r="D76" s="1425"/>
      <c r="E76" s="1425"/>
      <c r="G76" s="1386"/>
      <c r="H76" s="1386"/>
      <c r="J76" s="1386" t="s">
        <v>639</v>
      </c>
      <c r="K76" s="1386"/>
      <c r="L76" s="1386"/>
      <c r="M76" s="1386"/>
    </row>
    <row r="77" spans="1:13" ht="15.75" customHeight="1">
      <c r="A77" s="1426"/>
      <c r="B77" s="1426"/>
      <c r="C77" s="1426"/>
      <c r="D77" s="1426"/>
      <c r="E77" s="1426"/>
      <c r="J77" s="1427" t="s">
        <v>313</v>
      </c>
      <c r="K77" s="1427"/>
      <c r="L77" s="1427"/>
      <c r="M77" s="1427"/>
    </row>
    <row r="78" spans="1:13" ht="43.5" customHeight="1">
      <c r="A78" s="1425" t="s">
        <v>642</v>
      </c>
      <c r="B78" s="1425"/>
      <c r="C78" s="1425"/>
      <c r="D78" s="1425"/>
      <c r="E78" s="1425"/>
      <c r="G78" s="1386"/>
      <c r="H78" s="1386"/>
      <c r="J78" s="1386" t="s">
        <v>643</v>
      </c>
      <c r="K78" s="1386"/>
      <c r="L78" s="1386"/>
      <c r="M78" s="1386"/>
    </row>
    <row r="79" spans="1:13" ht="15.75" customHeight="1">
      <c r="A79" s="1425"/>
      <c r="B79" s="1425"/>
      <c r="C79" s="1425"/>
      <c r="D79" s="1425"/>
      <c r="E79" s="1425"/>
      <c r="J79" s="1427" t="s">
        <v>313</v>
      </c>
      <c r="K79" s="1427"/>
      <c r="L79" s="1427"/>
      <c r="M79" s="1427"/>
    </row>
  </sheetData>
  <sheetProtection/>
  <mergeCells count="62">
    <mergeCell ref="A37:M37"/>
    <mergeCell ref="J76:M76"/>
    <mergeCell ref="J78:M78"/>
    <mergeCell ref="J79:M79"/>
    <mergeCell ref="A75:E76"/>
    <mergeCell ref="A78:E79"/>
    <mergeCell ref="G76:H76"/>
    <mergeCell ref="G78:H78"/>
    <mergeCell ref="B48:B49"/>
    <mergeCell ref="C48:C49"/>
    <mergeCell ref="D48:D49"/>
    <mergeCell ref="E48:G48"/>
    <mergeCell ref="A56:M56"/>
    <mergeCell ref="J77:M77"/>
    <mergeCell ref="A48:A49"/>
    <mergeCell ref="K48:M48"/>
    <mergeCell ref="H48:J48"/>
    <mergeCell ref="A61:M61"/>
    <mergeCell ref="A65:M65"/>
    <mergeCell ref="A69:M69"/>
    <mergeCell ref="A70:M70"/>
    <mergeCell ref="B73:M73"/>
    <mergeCell ref="B44:D44"/>
    <mergeCell ref="A38:M38"/>
    <mergeCell ref="B41:D42"/>
    <mergeCell ref="K41:M41"/>
    <mergeCell ref="A41:A42"/>
    <mergeCell ref="E41:G41"/>
    <mergeCell ref="H41:J41"/>
    <mergeCell ref="B43:D43"/>
    <mergeCell ref="B32:D32"/>
    <mergeCell ref="B33:D33"/>
    <mergeCell ref="B34:D34"/>
    <mergeCell ref="A35:M35"/>
    <mergeCell ref="R30:T30"/>
    <mergeCell ref="E8:M8"/>
    <mergeCell ref="E9:M9"/>
    <mergeCell ref="B25:M25"/>
    <mergeCell ref="E30:G30"/>
    <mergeCell ref="H30:J30"/>
    <mergeCell ref="B17:M17"/>
    <mergeCell ref="A13:M13"/>
    <mergeCell ref="B30:D31"/>
    <mergeCell ref="A30:A31"/>
    <mergeCell ref="A6:M6"/>
    <mergeCell ref="E7:M7"/>
    <mergeCell ref="J1:M4"/>
    <mergeCell ref="A11:A12"/>
    <mergeCell ref="A5:M5"/>
    <mergeCell ref="E10:M10"/>
    <mergeCell ref="A7:A8"/>
    <mergeCell ref="A9:A10"/>
    <mergeCell ref="X30:Z30"/>
    <mergeCell ref="E11:M11"/>
    <mergeCell ref="E12:M12"/>
    <mergeCell ref="B15:M15"/>
    <mergeCell ref="B16:M16"/>
    <mergeCell ref="B23:M23"/>
    <mergeCell ref="B24:M24"/>
    <mergeCell ref="U30:W30"/>
    <mergeCell ref="K30:M30"/>
    <mergeCell ref="B20:M20"/>
  </mergeCells>
  <printOptions/>
  <pageMargins left="0.15748031496062992" right="0.15748031496062992" top="0.11811023622047245" bottom="0.11811023622047245" header="0.11811023622047245" footer="0.11811023622047245"/>
  <pageSetup horizontalDpi="600" verticalDpi="600" orientation="landscape" paperSize="9" scale="95" r:id="rId1"/>
</worksheet>
</file>

<file path=xl/worksheets/sheet37.xml><?xml version="1.0" encoding="utf-8"?>
<worksheet xmlns="http://schemas.openxmlformats.org/spreadsheetml/2006/main" xmlns:r="http://schemas.openxmlformats.org/officeDocument/2006/relationships">
  <dimension ref="A1:Z64"/>
  <sheetViews>
    <sheetView workbookViewId="0" topLeftCell="A52">
      <selection activeCell="P35" sqref="P35"/>
    </sheetView>
  </sheetViews>
  <sheetFormatPr defaultColWidth="9.00390625" defaultRowHeight="12.75"/>
  <cols>
    <col min="1" max="1" width="4.375" style="1380" customWidth="1"/>
    <col min="2" max="2" width="13.875" style="1380" customWidth="1"/>
    <col min="3" max="3" width="9.75390625" style="1380" customWidth="1"/>
    <col min="4" max="4" width="11.75390625" style="1380" customWidth="1"/>
    <col min="5" max="6" width="13.00390625" style="1380" customWidth="1"/>
    <col min="7" max="7" width="11.75390625" style="1380" customWidth="1"/>
    <col min="8" max="9" width="13.00390625" style="1380" customWidth="1"/>
    <col min="10" max="10" width="11.375" style="1380" customWidth="1"/>
    <col min="11" max="11" width="11.00390625" style="1380" customWidth="1"/>
    <col min="12" max="12" width="13.00390625" style="1380" customWidth="1"/>
    <col min="13" max="13" width="9.875" style="1380" customWidth="1"/>
    <col min="14" max="16384" width="9.125" style="1380" customWidth="1"/>
  </cols>
  <sheetData>
    <row r="1" spans="10:13" ht="15.75" customHeight="1">
      <c r="J1" s="1381" t="s">
        <v>644</v>
      </c>
      <c r="K1" s="1381"/>
      <c r="L1" s="1381"/>
      <c r="M1" s="1381"/>
    </row>
    <row r="2" spans="10:13" ht="15.75">
      <c r="J2" s="1381"/>
      <c r="K2" s="1381"/>
      <c r="L2" s="1381"/>
      <c r="M2" s="1381"/>
    </row>
    <row r="3" spans="10:13" ht="15.75">
      <c r="J3" s="1381"/>
      <c r="K3" s="1381"/>
      <c r="L3" s="1381"/>
      <c r="M3" s="1381"/>
    </row>
    <row r="4" spans="10:13" ht="15.75">
      <c r="J4" s="1381"/>
      <c r="K4" s="1381"/>
      <c r="L4" s="1381"/>
      <c r="M4" s="1381"/>
    </row>
    <row r="5" spans="1:13" ht="15.75">
      <c r="A5" s="1382" t="s">
        <v>215</v>
      </c>
      <c r="B5" s="1382"/>
      <c r="C5" s="1382"/>
      <c r="D5" s="1382"/>
      <c r="E5" s="1382"/>
      <c r="F5" s="1382"/>
      <c r="G5" s="1382"/>
      <c r="H5" s="1382"/>
      <c r="I5" s="1382"/>
      <c r="J5" s="1382"/>
      <c r="K5" s="1382"/>
      <c r="L5" s="1382"/>
      <c r="M5" s="1382"/>
    </row>
    <row r="6" spans="1:13" ht="15.75">
      <c r="A6" s="1382" t="s">
        <v>645</v>
      </c>
      <c r="B6" s="1382"/>
      <c r="C6" s="1382"/>
      <c r="D6" s="1382"/>
      <c r="E6" s="1382"/>
      <c r="F6" s="1382"/>
      <c r="G6" s="1382"/>
      <c r="H6" s="1382"/>
      <c r="I6" s="1382"/>
      <c r="J6" s="1382"/>
      <c r="K6" s="1382"/>
      <c r="L6" s="1382"/>
      <c r="M6" s="1382"/>
    </row>
    <row r="7" spans="1:13" ht="15.75">
      <c r="A7" s="1383" t="s">
        <v>551</v>
      </c>
      <c r="B7" s="1384" t="s">
        <v>25</v>
      </c>
      <c r="C7" s="1385"/>
      <c r="E7" s="1386" t="s">
        <v>553</v>
      </c>
      <c r="F7" s="1386"/>
      <c r="G7" s="1386"/>
      <c r="H7" s="1386"/>
      <c r="I7" s="1386"/>
      <c r="J7" s="1386"/>
      <c r="K7" s="1386"/>
      <c r="L7" s="1386"/>
      <c r="M7" s="1386"/>
    </row>
    <row r="8" spans="1:13" ht="15" customHeight="1">
      <c r="A8" s="1383"/>
      <c r="B8" s="1387" t="s">
        <v>646</v>
      </c>
      <c r="C8" s="1385"/>
      <c r="E8" s="1388" t="s">
        <v>555</v>
      </c>
      <c r="F8" s="1388"/>
      <c r="G8" s="1388"/>
      <c r="H8" s="1388"/>
      <c r="I8" s="1388"/>
      <c r="J8" s="1388"/>
      <c r="K8" s="1388"/>
      <c r="L8" s="1388"/>
      <c r="M8" s="1388"/>
    </row>
    <row r="9" spans="1:13" ht="30.75" customHeight="1">
      <c r="A9" s="1383" t="s">
        <v>556</v>
      </c>
      <c r="B9" s="1384" t="s">
        <v>26</v>
      </c>
      <c r="C9" s="1385"/>
      <c r="E9" s="1389" t="s">
        <v>27</v>
      </c>
      <c r="F9" s="1389"/>
      <c r="G9" s="1389"/>
      <c r="H9" s="1389"/>
      <c r="I9" s="1389"/>
      <c r="J9" s="1389"/>
      <c r="K9" s="1389"/>
      <c r="L9" s="1389"/>
      <c r="M9" s="1389"/>
    </row>
    <row r="10" spans="1:13" ht="15" customHeight="1">
      <c r="A10" s="1383"/>
      <c r="B10" s="1387" t="s">
        <v>646</v>
      </c>
      <c r="C10" s="1385"/>
      <c r="E10" s="1390" t="s">
        <v>558</v>
      </c>
      <c r="F10" s="1390"/>
      <c r="G10" s="1390"/>
      <c r="H10" s="1390"/>
      <c r="I10" s="1390"/>
      <c r="J10" s="1390"/>
      <c r="K10" s="1390"/>
      <c r="L10" s="1390"/>
      <c r="M10" s="1390"/>
    </row>
    <row r="11" spans="1:13" ht="19.5" customHeight="1">
      <c r="A11" s="1383" t="s">
        <v>559</v>
      </c>
      <c r="B11" s="1384" t="s">
        <v>28</v>
      </c>
      <c r="C11" s="1384">
        <v>1020</v>
      </c>
      <c r="E11" s="1389" t="s">
        <v>154</v>
      </c>
      <c r="F11" s="1389"/>
      <c r="G11" s="1389"/>
      <c r="H11" s="1389"/>
      <c r="I11" s="1389"/>
      <c r="J11" s="1389"/>
      <c r="K11" s="1389"/>
      <c r="L11" s="1389"/>
      <c r="M11" s="1389"/>
    </row>
    <row r="12" spans="1:13" ht="15" customHeight="1">
      <c r="A12" s="1383"/>
      <c r="B12" s="1391" t="s">
        <v>650</v>
      </c>
      <c r="C12" s="1391" t="s">
        <v>563</v>
      </c>
      <c r="E12" s="1388" t="s">
        <v>564</v>
      </c>
      <c r="F12" s="1388"/>
      <c r="G12" s="1388"/>
      <c r="H12" s="1388"/>
      <c r="I12" s="1388"/>
      <c r="J12" s="1388"/>
      <c r="K12" s="1388"/>
      <c r="L12" s="1388"/>
      <c r="M12" s="1388"/>
    </row>
    <row r="13" spans="1:13" ht="19.5" customHeight="1">
      <c r="A13" s="1392" t="s">
        <v>651</v>
      </c>
      <c r="B13" s="1392"/>
      <c r="C13" s="1392"/>
      <c r="D13" s="1392"/>
      <c r="E13" s="1392"/>
      <c r="F13" s="1392"/>
      <c r="G13" s="1392"/>
      <c r="H13" s="1392"/>
      <c r="I13" s="1392"/>
      <c r="J13" s="1392"/>
      <c r="K13" s="1392"/>
      <c r="L13" s="1392"/>
      <c r="M13" s="1392"/>
    </row>
    <row r="14" ht="15.75">
      <c r="A14" s="1393"/>
    </row>
    <row r="15" spans="1:13" ht="26.25" customHeight="1">
      <c r="A15" s="1394" t="s">
        <v>576</v>
      </c>
      <c r="B15" s="1395" t="s">
        <v>652</v>
      </c>
      <c r="C15" s="1395"/>
      <c r="D15" s="1395"/>
      <c r="E15" s="1395"/>
      <c r="F15" s="1395"/>
      <c r="G15" s="1395"/>
      <c r="H15" s="1395"/>
      <c r="I15" s="1395"/>
      <c r="J15" s="1395"/>
      <c r="K15" s="1395"/>
      <c r="L15" s="1395"/>
      <c r="M15" s="1395"/>
    </row>
    <row r="16" spans="1:13" ht="15.75" customHeight="1">
      <c r="A16" s="1394" t="s">
        <v>551</v>
      </c>
      <c r="B16" s="1396" t="s">
        <v>29</v>
      </c>
      <c r="C16" s="1397"/>
      <c r="D16" s="1397"/>
      <c r="E16" s="1397"/>
      <c r="F16" s="1397"/>
      <c r="G16" s="1397"/>
      <c r="H16" s="1397"/>
      <c r="I16" s="1397"/>
      <c r="J16" s="1397"/>
      <c r="K16" s="1397"/>
      <c r="L16" s="1397"/>
      <c r="M16" s="1398"/>
    </row>
    <row r="17" spans="1:13" ht="15.75">
      <c r="A17" s="1394"/>
      <c r="B17" s="1395"/>
      <c r="C17" s="1395"/>
      <c r="D17" s="1395"/>
      <c r="E17" s="1395"/>
      <c r="F17" s="1395"/>
      <c r="G17" s="1395"/>
      <c r="H17" s="1395"/>
      <c r="I17" s="1395"/>
      <c r="J17" s="1395"/>
      <c r="K17" s="1395"/>
      <c r="L17" s="1395"/>
      <c r="M17" s="1395"/>
    </row>
    <row r="18" ht="15.75">
      <c r="A18" s="1393"/>
    </row>
    <row r="19" ht="15.75">
      <c r="A19" s="1399" t="s">
        <v>654</v>
      </c>
    </row>
    <row r="20" spans="1:13" ht="15.75" customHeight="1">
      <c r="A20" s="1385"/>
      <c r="B20" s="1400" t="s">
        <v>156</v>
      </c>
      <c r="C20" s="1400"/>
      <c r="D20" s="1400"/>
      <c r="E20" s="1400"/>
      <c r="F20" s="1400"/>
      <c r="G20" s="1400"/>
      <c r="H20" s="1400"/>
      <c r="I20" s="1400"/>
      <c r="J20" s="1400"/>
      <c r="K20" s="1400"/>
      <c r="L20" s="1400"/>
      <c r="M20" s="1400"/>
    </row>
    <row r="21" spans="1:5" ht="15.75">
      <c r="A21" s="1399" t="s">
        <v>656</v>
      </c>
      <c r="E21" s="1393"/>
    </row>
    <row r="22" ht="8.25" customHeight="1">
      <c r="A22" s="1393"/>
    </row>
    <row r="23" spans="1:13" ht="24.75" customHeight="1">
      <c r="A23" s="1394" t="s">
        <v>576</v>
      </c>
      <c r="B23" s="1395" t="s">
        <v>657</v>
      </c>
      <c r="C23" s="1395"/>
      <c r="D23" s="1395"/>
      <c r="E23" s="1395"/>
      <c r="F23" s="1395"/>
      <c r="G23" s="1395"/>
      <c r="H23" s="1395"/>
      <c r="I23" s="1395"/>
      <c r="J23" s="1395"/>
      <c r="K23" s="1395"/>
      <c r="L23" s="1395"/>
      <c r="M23" s="1395"/>
    </row>
    <row r="24" spans="1:13" ht="24.75" customHeight="1">
      <c r="A24" s="1394" t="s">
        <v>551</v>
      </c>
      <c r="B24" s="1401" t="s">
        <v>156</v>
      </c>
      <c r="C24" s="1402"/>
      <c r="D24" s="1402"/>
      <c r="E24" s="1402"/>
      <c r="F24" s="1402"/>
      <c r="G24" s="1402"/>
      <c r="H24" s="1402"/>
      <c r="I24" s="1402"/>
      <c r="J24" s="1402"/>
      <c r="K24" s="1402"/>
      <c r="L24" s="1402"/>
      <c r="M24" s="1402"/>
    </row>
    <row r="25" spans="1:13" ht="10.5" customHeight="1">
      <c r="A25" s="1394"/>
      <c r="B25" s="1395"/>
      <c r="C25" s="1395"/>
      <c r="D25" s="1395"/>
      <c r="E25" s="1395"/>
      <c r="F25" s="1395"/>
      <c r="G25" s="1395"/>
      <c r="H25" s="1395"/>
      <c r="I25" s="1395"/>
      <c r="J25" s="1395"/>
      <c r="K25" s="1395"/>
      <c r="L25" s="1395"/>
      <c r="M25" s="1395"/>
    </row>
    <row r="26" ht="15.75">
      <c r="A26" s="1393"/>
    </row>
    <row r="27" ht="14.25" customHeight="1">
      <c r="A27" s="1399" t="s">
        <v>658</v>
      </c>
    </row>
    <row r="28" ht="12.75" customHeight="1" hidden="1">
      <c r="A28" s="1385"/>
    </row>
    <row r="29" spans="1:13" ht="9.75" customHeight="1">
      <c r="A29" s="1393"/>
      <c r="M29" s="1403" t="s">
        <v>30</v>
      </c>
    </row>
    <row r="30" spans="1:26" ht="30" customHeight="1">
      <c r="A30" s="1395" t="s">
        <v>576</v>
      </c>
      <c r="B30" s="1395" t="s">
        <v>660</v>
      </c>
      <c r="C30" s="1395"/>
      <c r="D30" s="1395"/>
      <c r="E30" s="1395" t="s">
        <v>568</v>
      </c>
      <c r="F30" s="1395"/>
      <c r="G30" s="1395"/>
      <c r="H30" s="1395" t="s">
        <v>661</v>
      </c>
      <c r="I30" s="1395"/>
      <c r="J30" s="1395"/>
      <c r="K30" s="1395" t="s">
        <v>570</v>
      </c>
      <c r="L30" s="1395"/>
      <c r="M30" s="1395"/>
      <c r="R30" s="1404"/>
      <c r="S30" s="1404"/>
      <c r="T30" s="1404"/>
      <c r="U30" s="1404"/>
      <c r="V30" s="1404"/>
      <c r="W30" s="1404"/>
      <c r="X30" s="1404"/>
      <c r="Y30" s="1404"/>
      <c r="Z30" s="1404"/>
    </row>
    <row r="31" spans="1:26" ht="33" customHeight="1">
      <c r="A31" s="1395"/>
      <c r="B31" s="1395"/>
      <c r="C31" s="1395"/>
      <c r="D31" s="1395"/>
      <c r="E31" s="1394" t="s">
        <v>571</v>
      </c>
      <c r="F31" s="1394" t="s">
        <v>572</v>
      </c>
      <c r="G31" s="1394" t="s">
        <v>573</v>
      </c>
      <c r="H31" s="1394" t="s">
        <v>571</v>
      </c>
      <c r="I31" s="1394" t="s">
        <v>572</v>
      </c>
      <c r="J31" s="1394" t="s">
        <v>573</v>
      </c>
      <c r="K31" s="1394" t="s">
        <v>571</v>
      </c>
      <c r="L31" s="1394" t="s">
        <v>572</v>
      </c>
      <c r="M31" s="1394" t="s">
        <v>573</v>
      </c>
      <c r="R31" s="1405"/>
      <c r="S31" s="1405"/>
      <c r="T31" s="1405"/>
      <c r="U31" s="1405"/>
      <c r="V31" s="1405"/>
      <c r="W31" s="1405"/>
      <c r="X31" s="1405"/>
      <c r="Y31" s="1405"/>
      <c r="Z31" s="1405"/>
    </row>
    <row r="32" spans="1:26" ht="15.75">
      <c r="A32" s="1394">
        <v>1</v>
      </c>
      <c r="B32" s="1395">
        <v>2</v>
      </c>
      <c r="C32" s="1395"/>
      <c r="D32" s="1395"/>
      <c r="E32" s="1394">
        <v>3</v>
      </c>
      <c r="F32" s="1394">
        <v>4</v>
      </c>
      <c r="G32" s="1394">
        <v>5</v>
      </c>
      <c r="H32" s="1394">
        <v>6</v>
      </c>
      <c r="I32" s="1394">
        <v>7</v>
      </c>
      <c r="J32" s="1394">
        <v>8</v>
      </c>
      <c r="K32" s="1394">
        <v>9</v>
      </c>
      <c r="L32" s="1394">
        <v>10</v>
      </c>
      <c r="M32" s="1394">
        <v>11</v>
      </c>
      <c r="R32" s="1405"/>
      <c r="S32" s="1405"/>
      <c r="T32" s="1405"/>
      <c r="U32" s="1405"/>
      <c r="V32" s="1405"/>
      <c r="W32" s="1405"/>
      <c r="X32" s="1405"/>
      <c r="Y32" s="1405"/>
      <c r="Z32" s="1405"/>
    </row>
    <row r="33" spans="1:26" ht="15.75">
      <c r="A33" s="1394"/>
      <c r="B33" s="1395" t="s">
        <v>592</v>
      </c>
      <c r="C33" s="1395"/>
      <c r="D33" s="1395"/>
      <c r="E33" s="1394"/>
      <c r="F33" s="1394"/>
      <c r="G33" s="1394"/>
      <c r="H33" s="1394"/>
      <c r="I33" s="1394"/>
      <c r="J33" s="1394"/>
      <c r="K33" s="1394"/>
      <c r="L33" s="1394"/>
      <c r="M33" s="1394"/>
      <c r="R33" s="1405"/>
      <c r="S33" s="1405"/>
      <c r="T33" s="1405"/>
      <c r="U33" s="1405"/>
      <c r="V33" s="1405"/>
      <c r="W33" s="1405"/>
      <c r="X33" s="1405"/>
      <c r="Y33" s="1405"/>
      <c r="Z33" s="1405"/>
    </row>
    <row r="34" spans="1:26" ht="32.25" customHeight="1">
      <c r="A34" s="1394"/>
      <c r="B34" s="1406" t="s">
        <v>156</v>
      </c>
      <c r="C34" s="1407"/>
      <c r="D34" s="1408"/>
      <c r="E34" s="1409"/>
      <c r="F34" s="1409">
        <v>19740</v>
      </c>
      <c r="G34" s="1409">
        <f>E34+F34</f>
        <v>19740</v>
      </c>
      <c r="H34" s="1410"/>
      <c r="I34" s="1409">
        <v>19740</v>
      </c>
      <c r="J34" s="1409">
        <f>H34+I34</f>
        <v>19740</v>
      </c>
      <c r="K34" s="1410">
        <f>H34-E34</f>
        <v>0</v>
      </c>
      <c r="L34" s="1410">
        <f>I34-F34</f>
        <v>0</v>
      </c>
      <c r="M34" s="1410">
        <f>K34+L34</f>
        <v>0</v>
      </c>
      <c r="R34" s="1405"/>
      <c r="S34" s="1405"/>
      <c r="T34" s="1405"/>
      <c r="U34" s="1405"/>
      <c r="V34" s="1405"/>
      <c r="W34" s="1405"/>
      <c r="X34" s="1405"/>
      <c r="Y34" s="1405"/>
      <c r="Z34" s="1405"/>
    </row>
    <row r="35" spans="1:13" ht="31.5" customHeight="1" hidden="1">
      <c r="A35" s="1411" t="s">
        <v>31</v>
      </c>
      <c r="B35" s="1412"/>
      <c r="C35" s="1412"/>
      <c r="D35" s="1412"/>
      <c r="E35" s="1412"/>
      <c r="F35" s="1412"/>
      <c r="G35" s="1412"/>
      <c r="H35" s="1412"/>
      <c r="I35" s="1412"/>
      <c r="J35" s="1412"/>
      <c r="K35" s="1412"/>
      <c r="L35" s="1412"/>
      <c r="M35" s="1412"/>
    </row>
    <row r="36" ht="15.75" hidden="1">
      <c r="A36" s="1393"/>
    </row>
    <row r="37" spans="1:13" ht="32.25" customHeight="1">
      <c r="A37" s="1413" t="s">
        <v>668</v>
      </c>
      <c r="B37" s="1413"/>
      <c r="C37" s="1413"/>
      <c r="D37" s="1413"/>
      <c r="E37" s="1413"/>
      <c r="F37" s="1413"/>
      <c r="G37" s="1413"/>
      <c r="H37" s="1413"/>
      <c r="I37" s="1413"/>
      <c r="J37" s="1413"/>
      <c r="K37" s="1413"/>
      <c r="L37" s="1413"/>
      <c r="M37" s="1413"/>
    </row>
    <row r="38" ht="15.75" hidden="1">
      <c r="A38" s="1385"/>
    </row>
    <row r="39" spans="1:13" ht="15.75" hidden="1">
      <c r="A39" s="1393"/>
      <c r="M39" s="1403" t="s">
        <v>30</v>
      </c>
    </row>
    <row r="40" spans="1:13" ht="31.5" customHeight="1">
      <c r="A40" s="1395" t="s">
        <v>669</v>
      </c>
      <c r="B40" s="1395" t="s">
        <v>670</v>
      </c>
      <c r="C40" s="1395"/>
      <c r="D40" s="1395"/>
      <c r="E40" s="1395" t="s">
        <v>568</v>
      </c>
      <c r="F40" s="1395"/>
      <c r="G40" s="1395"/>
      <c r="H40" s="1395" t="s">
        <v>661</v>
      </c>
      <c r="I40" s="1395"/>
      <c r="J40" s="1395"/>
      <c r="K40" s="1395" t="s">
        <v>570</v>
      </c>
      <c r="L40" s="1395"/>
      <c r="M40" s="1395"/>
    </row>
    <row r="41" spans="1:13" ht="33.75" customHeight="1">
      <c r="A41" s="1395"/>
      <c r="B41" s="1395"/>
      <c r="C41" s="1395"/>
      <c r="D41" s="1395"/>
      <c r="E41" s="1394" t="s">
        <v>571</v>
      </c>
      <c r="F41" s="1394" t="s">
        <v>572</v>
      </c>
      <c r="G41" s="1394" t="s">
        <v>573</v>
      </c>
      <c r="H41" s="1394" t="s">
        <v>571</v>
      </c>
      <c r="I41" s="1394" t="s">
        <v>572</v>
      </c>
      <c r="J41" s="1394" t="s">
        <v>573</v>
      </c>
      <c r="K41" s="1394" t="s">
        <v>571</v>
      </c>
      <c r="L41" s="1394" t="s">
        <v>572</v>
      </c>
      <c r="M41" s="1394" t="s">
        <v>573</v>
      </c>
    </row>
    <row r="42" spans="1:13" ht="15.75">
      <c r="A42" s="1394">
        <v>1</v>
      </c>
      <c r="B42" s="1395">
        <v>2</v>
      </c>
      <c r="C42" s="1395"/>
      <c r="D42" s="1395"/>
      <c r="E42" s="1394">
        <v>3</v>
      </c>
      <c r="F42" s="1394">
        <v>4</v>
      </c>
      <c r="G42" s="1394">
        <v>5</v>
      </c>
      <c r="H42" s="1394">
        <v>6</v>
      </c>
      <c r="I42" s="1394">
        <v>7</v>
      </c>
      <c r="J42" s="1394">
        <v>8</v>
      </c>
      <c r="K42" s="1394">
        <v>9</v>
      </c>
      <c r="L42" s="1394">
        <v>10</v>
      </c>
      <c r="M42" s="1394">
        <v>11</v>
      </c>
    </row>
    <row r="43" spans="1:13" ht="31.5" customHeight="1">
      <c r="A43" s="1394"/>
      <c r="B43" s="1406" t="s">
        <v>156</v>
      </c>
      <c r="C43" s="1407"/>
      <c r="D43" s="1408"/>
      <c r="E43" s="1409"/>
      <c r="F43" s="1409">
        <v>19740</v>
      </c>
      <c r="G43" s="1409">
        <f>E43+F43</f>
        <v>19740</v>
      </c>
      <c r="H43" s="1410"/>
      <c r="I43" s="1409">
        <v>19740</v>
      </c>
      <c r="J43" s="1409">
        <f>H43+I43</f>
        <v>19740</v>
      </c>
      <c r="K43" s="1410">
        <f>H43-E43</f>
        <v>0</v>
      </c>
      <c r="L43" s="1410">
        <f>I43-F43</f>
        <v>0</v>
      </c>
      <c r="M43" s="1410">
        <f>K43+L43</f>
        <v>0</v>
      </c>
    </row>
    <row r="44" ht="15.75">
      <c r="A44" s="1393"/>
    </row>
    <row r="45" ht="15.75">
      <c r="A45" s="1399" t="s">
        <v>672</v>
      </c>
    </row>
    <row r="46" ht="15.75">
      <c r="A46" s="1393"/>
    </row>
    <row r="47" spans="1:13" ht="29.25" customHeight="1">
      <c r="A47" s="1395" t="s">
        <v>669</v>
      </c>
      <c r="B47" s="1395" t="s">
        <v>602</v>
      </c>
      <c r="C47" s="1395" t="s">
        <v>603</v>
      </c>
      <c r="D47" s="1395" t="s">
        <v>604</v>
      </c>
      <c r="E47" s="1395" t="s">
        <v>568</v>
      </c>
      <c r="F47" s="1395"/>
      <c r="G47" s="1395"/>
      <c r="H47" s="1395" t="s">
        <v>673</v>
      </c>
      <c r="I47" s="1395"/>
      <c r="J47" s="1395"/>
      <c r="K47" s="1395" t="s">
        <v>570</v>
      </c>
      <c r="L47" s="1395"/>
      <c r="M47" s="1395"/>
    </row>
    <row r="48" spans="1:13" ht="30.75" customHeight="1">
      <c r="A48" s="1395"/>
      <c r="B48" s="1395"/>
      <c r="C48" s="1395"/>
      <c r="D48" s="1395"/>
      <c r="E48" s="1394" t="s">
        <v>571</v>
      </c>
      <c r="F48" s="1394" t="s">
        <v>572</v>
      </c>
      <c r="G48" s="1394" t="s">
        <v>573</v>
      </c>
      <c r="H48" s="1394" t="s">
        <v>571</v>
      </c>
      <c r="I48" s="1394" t="s">
        <v>572</v>
      </c>
      <c r="J48" s="1394" t="s">
        <v>573</v>
      </c>
      <c r="K48" s="1394" t="s">
        <v>571</v>
      </c>
      <c r="L48" s="1394" t="s">
        <v>572</v>
      </c>
      <c r="M48" s="1394" t="s">
        <v>573</v>
      </c>
    </row>
    <row r="49" spans="1:13" ht="15.75">
      <c r="A49" s="1394">
        <v>1</v>
      </c>
      <c r="B49" s="1394">
        <v>2</v>
      </c>
      <c r="C49" s="1394">
        <v>3</v>
      </c>
      <c r="D49" s="1394">
        <v>4</v>
      </c>
      <c r="E49" s="1394">
        <v>5</v>
      </c>
      <c r="F49" s="1394">
        <v>6</v>
      </c>
      <c r="G49" s="1394">
        <v>7</v>
      </c>
      <c r="H49" s="1394">
        <v>8</v>
      </c>
      <c r="I49" s="1394">
        <v>9</v>
      </c>
      <c r="J49" s="1394">
        <v>10</v>
      </c>
      <c r="K49" s="1394">
        <v>11</v>
      </c>
      <c r="L49" s="1394">
        <v>12</v>
      </c>
      <c r="M49" s="1394">
        <v>13</v>
      </c>
    </row>
    <row r="50" spans="1:13" ht="15.75">
      <c r="A50" s="1394">
        <v>1</v>
      </c>
      <c r="B50" s="1394" t="s">
        <v>607</v>
      </c>
      <c r="C50" s="1394"/>
      <c r="D50" s="1394"/>
      <c r="E50" s="1394"/>
      <c r="F50" s="1394"/>
      <c r="G50" s="1394"/>
      <c r="H50" s="1394"/>
      <c r="I50" s="1394"/>
      <c r="J50" s="1394"/>
      <c r="K50" s="1394"/>
      <c r="L50" s="1394"/>
      <c r="M50" s="1394"/>
    </row>
    <row r="51" spans="1:13" ht="204" customHeight="1">
      <c r="A51" s="1394"/>
      <c r="B51" s="1414" t="s">
        <v>160</v>
      </c>
      <c r="C51" s="1414" t="s">
        <v>675</v>
      </c>
      <c r="D51" s="1415" t="s">
        <v>32</v>
      </c>
      <c r="E51" s="1416"/>
      <c r="F51" s="1416">
        <v>3</v>
      </c>
      <c r="G51" s="1416">
        <v>3</v>
      </c>
      <c r="H51" s="1416"/>
      <c r="I51" s="1416">
        <v>3</v>
      </c>
      <c r="J51" s="1416">
        <v>3</v>
      </c>
      <c r="K51" s="1394" t="s">
        <v>701</v>
      </c>
      <c r="L51" s="1394"/>
      <c r="M51" s="1394" t="s">
        <v>701</v>
      </c>
    </row>
    <row r="52" spans="1:13" ht="15.75">
      <c r="A52" s="1394">
        <v>2</v>
      </c>
      <c r="B52" s="1394" t="s">
        <v>617</v>
      </c>
      <c r="C52" s="1394"/>
      <c r="D52" s="1394"/>
      <c r="E52" s="1394"/>
      <c r="F52" s="1394"/>
      <c r="G52" s="1394"/>
      <c r="H52" s="1394"/>
      <c r="I52" s="1394"/>
      <c r="J52" s="1394"/>
      <c r="K52" s="1394"/>
      <c r="L52" s="1394"/>
      <c r="M52" s="1394"/>
    </row>
    <row r="53" spans="1:13" ht="144" customHeight="1">
      <c r="A53" s="1394"/>
      <c r="B53" s="1414" t="s">
        <v>165</v>
      </c>
      <c r="C53" s="1414" t="s">
        <v>675</v>
      </c>
      <c r="D53" s="1417" t="s">
        <v>33</v>
      </c>
      <c r="E53" s="1416"/>
      <c r="F53" s="1416">
        <v>6580</v>
      </c>
      <c r="G53" s="1416">
        <v>6580</v>
      </c>
      <c r="H53" s="1416"/>
      <c r="I53" s="1416">
        <v>6580</v>
      </c>
      <c r="J53" s="1416">
        <v>6580</v>
      </c>
      <c r="K53" s="1394" t="s">
        <v>701</v>
      </c>
      <c r="L53" s="1394"/>
      <c r="M53" s="1394" t="s">
        <v>701</v>
      </c>
    </row>
    <row r="54" spans="1:13" ht="18" customHeight="1">
      <c r="A54" s="1418" t="s">
        <v>37</v>
      </c>
      <c r="B54" s="1419"/>
      <c r="C54" s="1419"/>
      <c r="D54" s="1419"/>
      <c r="E54" s="1419"/>
      <c r="F54" s="1419"/>
      <c r="G54" s="1419"/>
      <c r="H54" s="1419"/>
      <c r="I54" s="1419"/>
      <c r="J54" s="1419"/>
      <c r="K54" s="1419"/>
      <c r="L54" s="1419"/>
      <c r="M54" s="1419"/>
    </row>
    <row r="55" spans="1:16" ht="14.25" customHeight="1">
      <c r="A55" s="1406" t="s">
        <v>34</v>
      </c>
      <c r="B55" s="1407"/>
      <c r="C55" s="1407"/>
      <c r="D55" s="1407"/>
      <c r="E55" s="1407"/>
      <c r="F55" s="1407"/>
      <c r="G55" s="1407"/>
      <c r="H55" s="1407"/>
      <c r="I55" s="1407"/>
      <c r="J55" s="1407"/>
      <c r="K55" s="1407"/>
      <c r="L55" s="1407"/>
      <c r="M55" s="1408"/>
      <c r="P55" s="1420"/>
    </row>
    <row r="56" spans="1:13" ht="33" customHeight="1">
      <c r="A56" s="1421" t="s">
        <v>35</v>
      </c>
      <c r="B56" s="1421"/>
      <c r="C56" s="1421"/>
      <c r="D56" s="1421"/>
      <c r="E56" s="1421"/>
      <c r="F56" s="1421"/>
      <c r="G56" s="1421"/>
      <c r="H56" s="1421"/>
      <c r="I56" s="1421"/>
      <c r="J56" s="1421"/>
      <c r="K56" s="1421"/>
      <c r="L56" s="1421"/>
      <c r="M56" s="1421"/>
    </row>
    <row r="57" spans="1:4" ht="19.5" customHeight="1">
      <c r="A57" s="1422" t="s">
        <v>308</v>
      </c>
      <c r="B57" s="1399"/>
      <c r="C57" s="1399"/>
      <c r="D57" s="1399"/>
    </row>
    <row r="58" spans="1:13" ht="29.25" customHeight="1">
      <c r="A58" s="1385"/>
      <c r="B58" s="1423" t="s">
        <v>36</v>
      </c>
      <c r="C58" s="1423"/>
      <c r="D58" s="1423"/>
      <c r="E58" s="1423"/>
      <c r="F58" s="1423"/>
      <c r="G58" s="1423"/>
      <c r="H58" s="1423"/>
      <c r="I58" s="1423"/>
      <c r="J58" s="1423"/>
      <c r="K58" s="1423"/>
      <c r="L58" s="1423"/>
      <c r="M58" s="1423"/>
    </row>
    <row r="59" spans="1:4" ht="19.5" customHeight="1">
      <c r="A59" s="1424" t="s">
        <v>311</v>
      </c>
      <c r="B59" s="1424"/>
      <c r="C59" s="1424"/>
      <c r="D59" s="1424"/>
    </row>
    <row r="60" spans="1:5" ht="15.75">
      <c r="A60" s="1425" t="s">
        <v>312</v>
      </c>
      <c r="B60" s="1425"/>
      <c r="C60" s="1425"/>
      <c r="D60" s="1425"/>
      <c r="E60" s="1425"/>
    </row>
    <row r="61" spans="1:13" ht="15.75">
      <c r="A61" s="1425"/>
      <c r="B61" s="1425"/>
      <c r="C61" s="1425"/>
      <c r="D61" s="1425"/>
      <c r="E61" s="1425"/>
      <c r="G61" s="1386"/>
      <c r="H61" s="1386"/>
      <c r="J61" s="1386" t="s">
        <v>639</v>
      </c>
      <c r="K61" s="1386"/>
      <c r="L61" s="1386"/>
      <c r="M61" s="1386"/>
    </row>
    <row r="62" spans="1:13" ht="15.75" customHeight="1">
      <c r="A62" s="1426"/>
      <c r="B62" s="1426"/>
      <c r="C62" s="1426"/>
      <c r="D62" s="1426"/>
      <c r="E62" s="1426"/>
      <c r="J62" s="1427" t="s">
        <v>313</v>
      </c>
      <c r="K62" s="1427"/>
      <c r="L62" s="1427"/>
      <c r="M62" s="1427"/>
    </row>
    <row r="63" spans="1:13" ht="43.5" customHeight="1">
      <c r="A63" s="1425" t="s">
        <v>642</v>
      </c>
      <c r="B63" s="1425"/>
      <c r="C63" s="1425"/>
      <c r="D63" s="1425"/>
      <c r="E63" s="1425"/>
      <c r="G63" s="1386"/>
      <c r="H63" s="1386"/>
      <c r="J63" s="1386" t="s">
        <v>643</v>
      </c>
      <c r="K63" s="1386"/>
      <c r="L63" s="1386"/>
      <c r="M63" s="1386"/>
    </row>
    <row r="64" spans="1:13" ht="15.75" customHeight="1">
      <c r="A64" s="1425"/>
      <c r="B64" s="1425"/>
      <c r="C64" s="1425"/>
      <c r="D64" s="1425"/>
      <c r="E64" s="1425"/>
      <c r="J64" s="1427" t="s">
        <v>313</v>
      </c>
      <c r="K64" s="1427"/>
      <c r="L64" s="1427"/>
      <c r="M64" s="1427"/>
    </row>
  </sheetData>
  <sheetProtection/>
  <mergeCells count="59">
    <mergeCell ref="X30:Z30"/>
    <mergeCell ref="E11:M11"/>
    <mergeCell ref="E12:M12"/>
    <mergeCell ref="B15:M15"/>
    <mergeCell ref="B16:M16"/>
    <mergeCell ref="B23:M23"/>
    <mergeCell ref="B24:M24"/>
    <mergeCell ref="U30:W30"/>
    <mergeCell ref="K30:M30"/>
    <mergeCell ref="B20:M20"/>
    <mergeCell ref="A6:M6"/>
    <mergeCell ref="E7:M7"/>
    <mergeCell ref="J1:M4"/>
    <mergeCell ref="A11:A12"/>
    <mergeCell ref="A5:M5"/>
    <mergeCell ref="E10:M10"/>
    <mergeCell ref="A7:A8"/>
    <mergeCell ref="A9:A10"/>
    <mergeCell ref="R30:T30"/>
    <mergeCell ref="E8:M8"/>
    <mergeCell ref="E9:M9"/>
    <mergeCell ref="B25:M25"/>
    <mergeCell ref="E30:G30"/>
    <mergeCell ref="H30:J30"/>
    <mergeCell ref="B17:M17"/>
    <mergeCell ref="A13:M13"/>
    <mergeCell ref="B30:D31"/>
    <mergeCell ref="A30:A31"/>
    <mergeCell ref="B42:D42"/>
    <mergeCell ref="B32:D32"/>
    <mergeCell ref="B33:D33"/>
    <mergeCell ref="B34:D34"/>
    <mergeCell ref="A35:M35"/>
    <mergeCell ref="A37:M37"/>
    <mergeCell ref="B40:D41"/>
    <mergeCell ref="K40:M40"/>
    <mergeCell ref="A40:A41"/>
    <mergeCell ref="E40:G40"/>
    <mergeCell ref="H40:J40"/>
    <mergeCell ref="A55:M55"/>
    <mergeCell ref="B58:M58"/>
    <mergeCell ref="A56:M56"/>
    <mergeCell ref="B43:D43"/>
    <mergeCell ref="A47:A48"/>
    <mergeCell ref="K47:M47"/>
    <mergeCell ref="H47:J47"/>
    <mergeCell ref="A54:M54"/>
    <mergeCell ref="B47:B48"/>
    <mergeCell ref="C47:C48"/>
    <mergeCell ref="D47:D48"/>
    <mergeCell ref="E47:G47"/>
    <mergeCell ref="J61:M61"/>
    <mergeCell ref="J63:M63"/>
    <mergeCell ref="J64:M64"/>
    <mergeCell ref="A60:E61"/>
    <mergeCell ref="A63:E64"/>
    <mergeCell ref="G61:H61"/>
    <mergeCell ref="G63:H63"/>
    <mergeCell ref="J62:M62"/>
  </mergeCells>
  <printOptions/>
  <pageMargins left="0.15748031496062992" right="0.15748031496062992" top="0.11811023622047245" bottom="0.11811023622047245" header="0.11811023622047245" footer="0.11811023622047245"/>
  <pageSetup horizontalDpi="600" verticalDpi="600" orientation="landscape" paperSize="9" scale="95" r:id="rId1"/>
</worksheet>
</file>

<file path=xl/worksheets/sheet38.xml><?xml version="1.0" encoding="utf-8"?>
<worksheet xmlns="http://schemas.openxmlformats.org/spreadsheetml/2006/main" xmlns:r="http://schemas.openxmlformats.org/officeDocument/2006/relationships">
  <sheetPr>
    <pageSetUpPr fitToPage="1"/>
  </sheetPr>
  <dimension ref="A1:Z80"/>
  <sheetViews>
    <sheetView zoomScale="75" zoomScaleNormal="75" zoomScalePageLayoutView="0" workbookViewId="0" topLeftCell="A1">
      <selection activeCell="S39" sqref="S39"/>
    </sheetView>
  </sheetViews>
  <sheetFormatPr defaultColWidth="9.00390625" defaultRowHeight="12.75"/>
  <cols>
    <col min="1" max="1" width="4.375" style="1326" customWidth="1"/>
    <col min="2" max="2" width="12.25390625" style="1326" customWidth="1"/>
    <col min="3" max="3" width="9.125" style="1326" customWidth="1"/>
    <col min="4" max="6" width="12.25390625" style="1326" customWidth="1"/>
    <col min="7" max="8" width="12.375" style="1326" customWidth="1"/>
    <col min="9" max="9" width="11.00390625" style="1326" customWidth="1"/>
    <col min="10" max="10" width="11.875" style="1326" customWidth="1"/>
    <col min="11" max="13" width="13.00390625" style="1326" customWidth="1"/>
    <col min="14" max="16384" width="9.125" style="1326" customWidth="1"/>
  </cols>
  <sheetData>
    <row r="1" spans="10:13" ht="15.75" customHeight="1">
      <c r="J1" s="1327" t="s">
        <v>644</v>
      </c>
      <c r="K1" s="1327"/>
      <c r="L1" s="1327"/>
      <c r="M1" s="1327"/>
    </row>
    <row r="2" spans="10:13" ht="15.75">
      <c r="J2" s="1327"/>
      <c r="K2" s="1327"/>
      <c r="L2" s="1327"/>
      <c r="M2" s="1327"/>
    </row>
    <row r="3" spans="10:13" ht="15.75">
      <c r="J3" s="1327"/>
      <c r="K3" s="1327"/>
      <c r="L3" s="1327"/>
      <c r="M3" s="1327"/>
    </row>
    <row r="4" spans="10:13" ht="15.75">
      <c r="J4" s="1327"/>
      <c r="K4" s="1327"/>
      <c r="L4" s="1327"/>
      <c r="M4" s="1327"/>
    </row>
    <row r="5" spans="1:13" ht="15.75">
      <c r="A5" s="1328" t="s">
        <v>215</v>
      </c>
      <c r="B5" s="1328"/>
      <c r="C5" s="1328"/>
      <c r="D5" s="1328"/>
      <c r="E5" s="1328"/>
      <c r="F5" s="1328"/>
      <c r="G5" s="1328"/>
      <c r="H5" s="1328"/>
      <c r="I5" s="1328"/>
      <c r="J5" s="1328"/>
      <c r="K5" s="1328"/>
      <c r="L5" s="1328"/>
      <c r="M5" s="1328"/>
    </row>
    <row r="6" spans="1:13" ht="15.75">
      <c r="A6" s="1328" t="s">
        <v>112</v>
      </c>
      <c r="B6" s="1328"/>
      <c r="C6" s="1328"/>
      <c r="D6" s="1328"/>
      <c r="E6" s="1328"/>
      <c r="F6" s="1328"/>
      <c r="G6" s="1328"/>
      <c r="H6" s="1328"/>
      <c r="I6" s="1328"/>
      <c r="J6" s="1328"/>
      <c r="K6" s="1328"/>
      <c r="L6" s="1328"/>
      <c r="M6" s="1328"/>
    </row>
    <row r="7" spans="1:13" ht="15.75">
      <c r="A7" s="1329" t="s">
        <v>551</v>
      </c>
      <c r="B7" s="1330" t="s">
        <v>552</v>
      </c>
      <c r="C7" s="1331"/>
      <c r="E7" s="1332" t="s">
        <v>410</v>
      </c>
      <c r="F7" s="1332"/>
      <c r="G7" s="1332"/>
      <c r="H7" s="1332"/>
      <c r="I7" s="1332"/>
      <c r="J7" s="1332"/>
      <c r="K7" s="1332"/>
      <c r="L7" s="1332"/>
      <c r="M7" s="1332"/>
    </row>
    <row r="8" spans="1:13" ht="15" customHeight="1">
      <c r="A8" s="1329"/>
      <c r="B8" s="1333" t="s">
        <v>646</v>
      </c>
      <c r="C8" s="1331"/>
      <c r="E8" s="1334" t="s">
        <v>555</v>
      </c>
      <c r="F8" s="1334"/>
      <c r="G8" s="1334"/>
      <c r="H8" s="1334"/>
      <c r="I8" s="1334"/>
      <c r="J8" s="1334"/>
      <c r="K8" s="1334"/>
      <c r="L8" s="1334"/>
      <c r="M8" s="1334"/>
    </row>
    <row r="9" spans="1:13" ht="15.75">
      <c r="A9" s="1329" t="s">
        <v>556</v>
      </c>
      <c r="B9" s="1330" t="s">
        <v>557</v>
      </c>
      <c r="C9" s="1331"/>
      <c r="E9" s="1332" t="s">
        <v>410</v>
      </c>
      <c r="F9" s="1332"/>
      <c r="G9" s="1332"/>
      <c r="H9" s="1332"/>
      <c r="I9" s="1332"/>
      <c r="J9" s="1332"/>
      <c r="K9" s="1332"/>
      <c r="L9" s="1332"/>
      <c r="M9" s="1332"/>
    </row>
    <row r="10" spans="1:13" ht="15" customHeight="1">
      <c r="A10" s="1329"/>
      <c r="B10" s="1333" t="s">
        <v>646</v>
      </c>
      <c r="C10" s="1331"/>
      <c r="E10" s="1335" t="s">
        <v>558</v>
      </c>
      <c r="F10" s="1335"/>
      <c r="G10" s="1335"/>
      <c r="H10" s="1335"/>
      <c r="I10" s="1335"/>
      <c r="J10" s="1335"/>
      <c r="K10" s="1335"/>
      <c r="L10" s="1335"/>
      <c r="M10" s="1335"/>
    </row>
    <row r="11" spans="1:13" ht="15.75">
      <c r="A11" s="1329" t="s">
        <v>559</v>
      </c>
      <c r="B11" s="1330" t="s">
        <v>113</v>
      </c>
      <c r="C11" s="1330" t="s">
        <v>356</v>
      </c>
      <c r="E11" s="1336" t="s">
        <v>114</v>
      </c>
      <c r="F11" s="1336"/>
      <c r="G11" s="1336"/>
      <c r="H11" s="1336"/>
      <c r="I11" s="1336"/>
      <c r="J11" s="1336"/>
      <c r="K11" s="1336"/>
      <c r="L11" s="1336"/>
      <c r="M11" s="1336"/>
    </row>
    <row r="12" spans="1:13" ht="37.5" customHeight="1">
      <c r="A12" s="1329"/>
      <c r="B12" s="1337" t="s">
        <v>650</v>
      </c>
      <c r="C12" s="1337" t="s">
        <v>563</v>
      </c>
      <c r="E12" s="1338"/>
      <c r="F12" s="1338"/>
      <c r="G12" s="1338"/>
      <c r="H12" s="1338"/>
      <c r="I12" s="1338"/>
      <c r="J12" s="1338"/>
      <c r="K12" s="1338"/>
      <c r="L12" s="1338"/>
      <c r="M12" s="1338"/>
    </row>
    <row r="13" spans="1:13" ht="13.5" customHeight="1">
      <c r="A13" s="1337"/>
      <c r="B13" s="1337"/>
      <c r="C13" s="1337"/>
      <c r="E13" s="1339"/>
      <c r="F13" s="1340" t="s">
        <v>115</v>
      </c>
      <c r="G13" s="1340"/>
      <c r="H13" s="1340"/>
      <c r="I13" s="1340"/>
      <c r="J13" s="1340"/>
      <c r="K13" s="1339"/>
      <c r="L13" s="1339"/>
      <c r="M13" s="1339"/>
    </row>
    <row r="14" spans="1:13" ht="13.5" customHeight="1">
      <c r="A14" s="1337"/>
      <c r="B14" s="1337"/>
      <c r="C14" s="1337"/>
      <c r="E14" s="1339"/>
      <c r="F14" s="1341"/>
      <c r="G14" s="1341"/>
      <c r="H14" s="1341"/>
      <c r="I14" s="1341"/>
      <c r="J14" s="1341"/>
      <c r="K14" s="1339"/>
      <c r="L14" s="1339"/>
      <c r="M14" s="1339"/>
    </row>
    <row r="15" spans="1:13" ht="19.5" customHeight="1">
      <c r="A15" s="1342" t="s">
        <v>651</v>
      </c>
      <c r="B15" s="1342"/>
      <c r="C15" s="1342"/>
      <c r="D15" s="1342"/>
      <c r="E15" s="1342"/>
      <c r="F15" s="1342"/>
      <c r="G15" s="1342"/>
      <c r="H15" s="1342"/>
      <c r="I15" s="1342"/>
      <c r="J15" s="1342"/>
      <c r="K15" s="1342"/>
      <c r="L15" s="1342"/>
      <c r="M15" s="1342"/>
    </row>
    <row r="16" ht="15.75">
      <c r="A16" s="1343"/>
    </row>
    <row r="17" spans="1:13" ht="31.5">
      <c r="A17" s="1344" t="s">
        <v>576</v>
      </c>
      <c r="B17" s="1345" t="s">
        <v>652</v>
      </c>
      <c r="C17" s="1345"/>
      <c r="D17" s="1345"/>
      <c r="E17" s="1345"/>
      <c r="F17" s="1345"/>
      <c r="G17" s="1345"/>
      <c r="H17" s="1345"/>
      <c r="I17" s="1345"/>
      <c r="J17" s="1345"/>
      <c r="K17" s="1345"/>
      <c r="L17" s="1345"/>
      <c r="M17" s="1345"/>
    </row>
    <row r="18" spans="1:13" ht="18.75" customHeight="1">
      <c r="A18" s="1344">
        <v>1</v>
      </c>
      <c r="B18" s="1346" t="s">
        <v>653</v>
      </c>
      <c r="C18" s="1347"/>
      <c r="D18" s="1347"/>
      <c r="E18" s="1347"/>
      <c r="F18" s="1347"/>
      <c r="G18" s="1347"/>
      <c r="H18" s="1347"/>
      <c r="I18" s="1347"/>
      <c r="J18" s="1347"/>
      <c r="K18" s="1347"/>
      <c r="L18" s="1347"/>
      <c r="M18" s="1348"/>
    </row>
    <row r="19" spans="1:13" ht="15.75">
      <c r="A19" s="1344"/>
      <c r="B19" s="1345"/>
      <c r="C19" s="1345"/>
      <c r="D19" s="1345"/>
      <c r="E19" s="1345"/>
      <c r="F19" s="1345"/>
      <c r="G19" s="1345"/>
      <c r="H19" s="1345"/>
      <c r="I19" s="1345"/>
      <c r="J19" s="1345"/>
      <c r="K19" s="1345"/>
      <c r="L19" s="1345"/>
      <c r="M19" s="1345"/>
    </row>
    <row r="20" ht="15.75">
      <c r="A20" s="1343"/>
    </row>
    <row r="21" ht="15.75">
      <c r="A21" s="1349" t="s">
        <v>654</v>
      </c>
    </row>
    <row r="22" spans="1:12" ht="30.75" customHeight="1">
      <c r="A22" s="1331"/>
      <c r="B22" s="1350" t="s">
        <v>116</v>
      </c>
      <c r="C22" s="1350"/>
      <c r="D22" s="1350"/>
      <c r="E22" s="1350"/>
      <c r="F22" s="1350"/>
      <c r="G22" s="1350"/>
      <c r="H22" s="1350"/>
      <c r="I22" s="1350"/>
      <c r="J22" s="1350"/>
      <c r="K22" s="1350"/>
      <c r="L22" s="1350"/>
    </row>
    <row r="23" ht="15.75">
      <c r="A23" s="1349" t="s">
        <v>656</v>
      </c>
    </row>
    <row r="24" ht="15.75">
      <c r="A24" s="1343"/>
    </row>
    <row r="25" spans="1:13" ht="32.25" customHeight="1">
      <c r="A25" s="1344" t="s">
        <v>576</v>
      </c>
      <c r="B25" s="1345" t="s">
        <v>657</v>
      </c>
      <c r="C25" s="1345"/>
      <c r="D25" s="1345"/>
      <c r="E25" s="1345"/>
      <c r="F25" s="1345"/>
      <c r="G25" s="1345"/>
      <c r="H25" s="1345"/>
      <c r="I25" s="1345"/>
      <c r="J25" s="1345"/>
      <c r="K25" s="1345"/>
      <c r="L25" s="1345"/>
      <c r="M25" s="1345"/>
    </row>
    <row r="26" spans="1:13" ht="19.5" customHeight="1">
      <c r="A26" s="1344">
        <v>1</v>
      </c>
      <c r="B26" s="1351" t="str">
        <f>'[2]паспорт 13.12.2019'!$B$51</f>
        <v>Забезпечення діяльності реабілітаційних установ для осіб (дітей) з інвалідністю, що належать до сфери органів соціального захисту населення</v>
      </c>
      <c r="C26" s="1352"/>
      <c r="D26" s="1352"/>
      <c r="E26" s="1352"/>
      <c r="F26" s="1352"/>
      <c r="G26" s="1352"/>
      <c r="H26" s="1352"/>
      <c r="I26" s="1352"/>
      <c r="J26" s="1352"/>
      <c r="K26" s="1352"/>
      <c r="L26" s="1352"/>
      <c r="M26" s="1353"/>
    </row>
    <row r="27" spans="1:13" s="1356" customFormat="1" ht="15.75">
      <c r="A27" s="1354"/>
      <c r="B27" s="1355"/>
      <c r="C27" s="1355"/>
      <c r="D27" s="1355"/>
      <c r="E27" s="1355"/>
      <c r="F27" s="1355"/>
      <c r="G27" s="1355"/>
      <c r="H27" s="1355"/>
      <c r="I27" s="1355"/>
      <c r="J27" s="1355"/>
      <c r="K27" s="1355"/>
      <c r="L27" s="1355"/>
      <c r="M27" s="1355"/>
    </row>
    <row r="28" ht="15.75">
      <c r="A28" s="1343"/>
    </row>
    <row r="29" ht="15.75">
      <c r="A29" s="1349" t="s">
        <v>658</v>
      </c>
    </row>
    <row r="30" spans="1:4" ht="17.25" customHeight="1">
      <c r="A30" s="1357" t="s">
        <v>659</v>
      </c>
      <c r="B30" s="1357"/>
      <c r="C30" s="1357"/>
      <c r="D30" s="1357"/>
    </row>
    <row r="31" ht="15.75">
      <c r="A31" s="1343"/>
    </row>
    <row r="32" spans="1:26" ht="30" customHeight="1">
      <c r="A32" s="1345" t="s">
        <v>576</v>
      </c>
      <c r="B32" s="1345" t="s">
        <v>660</v>
      </c>
      <c r="C32" s="1345"/>
      <c r="D32" s="1345"/>
      <c r="E32" s="1345" t="s">
        <v>568</v>
      </c>
      <c r="F32" s="1345"/>
      <c r="G32" s="1345"/>
      <c r="H32" s="1345" t="s">
        <v>661</v>
      </c>
      <c r="I32" s="1345"/>
      <c r="J32" s="1345"/>
      <c r="K32" s="1345" t="s">
        <v>570</v>
      </c>
      <c r="L32" s="1345"/>
      <c r="M32" s="1345"/>
      <c r="R32" s="1358"/>
      <c r="S32" s="1358"/>
      <c r="T32" s="1358"/>
      <c r="U32" s="1358"/>
      <c r="V32" s="1358"/>
      <c r="W32" s="1358"/>
      <c r="X32" s="1358"/>
      <c r="Y32" s="1358"/>
      <c r="Z32" s="1358"/>
    </row>
    <row r="33" spans="1:26" ht="33" customHeight="1">
      <c r="A33" s="1345"/>
      <c r="B33" s="1345"/>
      <c r="C33" s="1345"/>
      <c r="D33" s="1345"/>
      <c r="E33" s="1344" t="s">
        <v>571</v>
      </c>
      <c r="F33" s="1344" t="s">
        <v>572</v>
      </c>
      <c r="G33" s="1344" t="s">
        <v>573</v>
      </c>
      <c r="H33" s="1344" t="s">
        <v>571</v>
      </c>
      <c r="I33" s="1344" t="s">
        <v>572</v>
      </c>
      <c r="J33" s="1344" t="s">
        <v>573</v>
      </c>
      <c r="K33" s="1344" t="s">
        <v>571</v>
      </c>
      <c r="L33" s="1344" t="s">
        <v>572</v>
      </c>
      <c r="M33" s="1344" t="s">
        <v>573</v>
      </c>
      <c r="R33" s="1359"/>
      <c r="S33" s="1359"/>
      <c r="T33" s="1359"/>
      <c r="U33" s="1359"/>
      <c r="V33" s="1359"/>
      <c r="W33" s="1359"/>
      <c r="X33" s="1359"/>
      <c r="Y33" s="1359"/>
      <c r="Z33" s="1359"/>
    </row>
    <row r="34" spans="1:26" ht="15.75">
      <c r="A34" s="1344">
        <v>1</v>
      </c>
      <c r="B34" s="1345">
        <v>2</v>
      </c>
      <c r="C34" s="1345"/>
      <c r="D34" s="1345"/>
      <c r="E34" s="1344">
        <v>3</v>
      </c>
      <c r="F34" s="1344">
        <v>4</v>
      </c>
      <c r="G34" s="1344">
        <v>5</v>
      </c>
      <c r="H34" s="1344">
        <v>6</v>
      </c>
      <c r="I34" s="1344">
        <v>7</v>
      </c>
      <c r="J34" s="1344">
        <v>8</v>
      </c>
      <c r="K34" s="1344">
        <v>9</v>
      </c>
      <c r="L34" s="1344">
        <v>10</v>
      </c>
      <c r="M34" s="1344">
        <v>11</v>
      </c>
      <c r="R34" s="1359"/>
      <c r="S34" s="1359"/>
      <c r="T34" s="1359"/>
      <c r="U34" s="1359"/>
      <c r="V34" s="1359"/>
      <c r="W34" s="1359"/>
      <c r="X34" s="1359"/>
      <c r="Y34" s="1359"/>
      <c r="Z34" s="1359"/>
    </row>
    <row r="35" spans="1:26" ht="84.75" customHeight="1">
      <c r="A35" s="1344"/>
      <c r="B35" s="1351" t="s">
        <v>117</v>
      </c>
      <c r="C35" s="1352"/>
      <c r="D35" s="1353"/>
      <c r="E35" s="1360">
        <v>1659058</v>
      </c>
      <c r="F35" s="1360">
        <f>20250+4420</f>
        <v>24670</v>
      </c>
      <c r="G35" s="1360">
        <f>E35+F35</f>
        <v>1683728</v>
      </c>
      <c r="H35" s="1360">
        <v>1634157</v>
      </c>
      <c r="I35" s="1360">
        <v>24670</v>
      </c>
      <c r="J35" s="1360">
        <f>H35+I35</f>
        <v>1658827</v>
      </c>
      <c r="K35" s="1360">
        <f aca="true" t="shared" si="0" ref="K35:M36">H35-E35</f>
        <v>-24901</v>
      </c>
      <c r="L35" s="1360">
        <f t="shared" si="0"/>
        <v>0</v>
      </c>
      <c r="M35" s="1360">
        <f t="shared" si="0"/>
        <v>-24901</v>
      </c>
      <c r="R35" s="1359"/>
      <c r="S35" s="1359"/>
      <c r="T35" s="1359"/>
      <c r="U35" s="1359"/>
      <c r="V35" s="1359"/>
      <c r="W35" s="1359"/>
      <c r="X35" s="1359"/>
      <c r="Y35" s="1359"/>
      <c r="Z35" s="1359"/>
    </row>
    <row r="36" spans="1:26" ht="17.25" customHeight="1">
      <c r="A36" s="1344"/>
      <c r="B36" s="1345" t="s">
        <v>592</v>
      </c>
      <c r="C36" s="1345"/>
      <c r="D36" s="1345"/>
      <c r="E36" s="1360">
        <f aca="true" t="shared" si="1" ref="E36:J36">E35</f>
        <v>1659058</v>
      </c>
      <c r="F36" s="1360">
        <f t="shared" si="1"/>
        <v>24670</v>
      </c>
      <c r="G36" s="1360">
        <f t="shared" si="1"/>
        <v>1683728</v>
      </c>
      <c r="H36" s="1360">
        <f t="shared" si="1"/>
        <v>1634157</v>
      </c>
      <c r="I36" s="1360">
        <f t="shared" si="1"/>
        <v>24670</v>
      </c>
      <c r="J36" s="1360">
        <f t="shared" si="1"/>
        <v>1658827</v>
      </c>
      <c r="K36" s="1360">
        <f t="shared" si="0"/>
        <v>-24901</v>
      </c>
      <c r="L36" s="1360">
        <f t="shared" si="0"/>
        <v>0</v>
      </c>
      <c r="M36" s="1360">
        <f t="shared" si="0"/>
        <v>-24901</v>
      </c>
      <c r="R36" s="1359"/>
      <c r="S36" s="1359"/>
      <c r="T36" s="1359"/>
      <c r="U36" s="1359"/>
      <c r="V36" s="1359"/>
      <c r="W36" s="1359"/>
      <c r="X36" s="1359"/>
      <c r="Y36" s="1359"/>
      <c r="Z36" s="1359"/>
    </row>
    <row r="37" spans="1:26" ht="17.25" customHeight="1">
      <c r="A37" s="1361"/>
      <c r="B37" s="1362"/>
      <c r="C37" s="1362"/>
      <c r="D37" s="1362"/>
      <c r="E37" s="1362"/>
      <c r="F37" s="1362"/>
      <c r="G37" s="1362"/>
      <c r="H37" s="1362"/>
      <c r="I37" s="1362"/>
      <c r="J37" s="1362"/>
      <c r="K37" s="1362"/>
      <c r="L37" s="1362"/>
      <c r="M37" s="1362"/>
      <c r="R37" s="1359"/>
      <c r="S37" s="1359"/>
      <c r="T37" s="1359"/>
      <c r="U37" s="1359"/>
      <c r="V37" s="1359"/>
      <c r="W37" s="1359"/>
      <c r="X37" s="1359"/>
      <c r="Y37" s="1359"/>
      <c r="Z37" s="1359"/>
    </row>
    <row r="38" spans="1:13" ht="32.25" customHeight="1">
      <c r="A38" s="1363" t="s">
        <v>342</v>
      </c>
      <c r="B38" s="1364"/>
      <c r="C38" s="1364"/>
      <c r="D38" s="1364"/>
      <c r="E38" s="1364"/>
      <c r="F38" s="1364"/>
      <c r="G38" s="1364"/>
      <c r="H38" s="1364"/>
      <c r="I38" s="1364"/>
      <c r="J38" s="1364"/>
      <c r="K38" s="1364"/>
      <c r="L38" s="1364"/>
      <c r="M38" s="1364"/>
    </row>
    <row r="39" spans="1:13" ht="244.5" customHeight="1">
      <c r="A39" s="1365" t="s">
        <v>63</v>
      </c>
      <c r="B39" s="1365"/>
      <c r="C39" s="1365"/>
      <c r="D39" s="1365"/>
      <c r="E39" s="1365"/>
      <c r="F39" s="1365"/>
      <c r="G39" s="1365"/>
      <c r="H39" s="1365"/>
      <c r="I39" s="1365"/>
      <c r="J39" s="1365"/>
      <c r="K39" s="1365"/>
      <c r="L39" s="1365"/>
      <c r="M39" s="1366"/>
    </row>
    <row r="40" spans="1:13" ht="33" customHeight="1">
      <c r="A40" s="1357" t="s">
        <v>668</v>
      </c>
      <c r="B40" s="1357"/>
      <c r="C40" s="1357"/>
      <c r="D40" s="1357"/>
      <c r="E40" s="1357"/>
      <c r="F40" s="1357"/>
      <c r="G40" s="1357"/>
      <c r="H40" s="1357"/>
      <c r="I40" s="1357"/>
      <c r="J40" s="1357"/>
      <c r="K40" s="1357"/>
      <c r="L40" s="1357"/>
      <c r="M40" s="1357"/>
    </row>
    <row r="41" spans="1:4" ht="18" customHeight="1">
      <c r="A41" s="1357" t="s">
        <v>659</v>
      </c>
      <c r="B41" s="1357"/>
      <c r="C41" s="1357"/>
      <c r="D41" s="1357"/>
    </row>
    <row r="42" ht="15.75">
      <c r="A42" s="1343"/>
    </row>
    <row r="43" spans="1:13" ht="31.5" customHeight="1">
      <c r="A43" s="1345" t="s">
        <v>669</v>
      </c>
      <c r="B43" s="1345" t="s">
        <v>670</v>
      </c>
      <c r="C43" s="1345"/>
      <c r="D43" s="1345"/>
      <c r="E43" s="1345" t="s">
        <v>568</v>
      </c>
      <c r="F43" s="1345"/>
      <c r="G43" s="1345"/>
      <c r="H43" s="1345" t="s">
        <v>661</v>
      </c>
      <c r="I43" s="1345"/>
      <c r="J43" s="1345"/>
      <c r="K43" s="1345" t="s">
        <v>570</v>
      </c>
      <c r="L43" s="1345"/>
      <c r="M43" s="1345"/>
    </row>
    <row r="44" spans="1:13" ht="33.75" customHeight="1">
      <c r="A44" s="1345"/>
      <c r="B44" s="1345"/>
      <c r="C44" s="1345"/>
      <c r="D44" s="1345"/>
      <c r="E44" s="1344" t="s">
        <v>571</v>
      </c>
      <c r="F44" s="1344" t="s">
        <v>572</v>
      </c>
      <c r="G44" s="1344" t="s">
        <v>573</v>
      </c>
      <c r="H44" s="1344" t="s">
        <v>571</v>
      </c>
      <c r="I44" s="1344" t="s">
        <v>572</v>
      </c>
      <c r="J44" s="1344" t="s">
        <v>573</v>
      </c>
      <c r="K44" s="1344" t="s">
        <v>571</v>
      </c>
      <c r="L44" s="1344" t="s">
        <v>572</v>
      </c>
      <c r="M44" s="1344" t="s">
        <v>573</v>
      </c>
    </row>
    <row r="45" spans="1:13" ht="15.75">
      <c r="A45" s="1344">
        <v>1</v>
      </c>
      <c r="B45" s="1345">
        <v>2</v>
      </c>
      <c r="C45" s="1345"/>
      <c r="D45" s="1345"/>
      <c r="E45" s="1344">
        <v>3</v>
      </c>
      <c r="F45" s="1344">
        <v>4</v>
      </c>
      <c r="G45" s="1344">
        <v>5</v>
      </c>
      <c r="H45" s="1344">
        <v>6</v>
      </c>
      <c r="I45" s="1344">
        <v>7</v>
      </c>
      <c r="J45" s="1344">
        <v>8</v>
      </c>
      <c r="K45" s="1344">
        <v>9</v>
      </c>
      <c r="L45" s="1344">
        <v>10</v>
      </c>
      <c r="M45" s="1344">
        <v>11</v>
      </c>
    </row>
    <row r="46" spans="1:13" ht="15.75">
      <c r="A46" s="1344"/>
      <c r="B46" s="1345"/>
      <c r="C46" s="1345"/>
      <c r="D46" s="1345"/>
      <c r="E46" s="1344"/>
      <c r="F46" s="1344"/>
      <c r="G46" s="1344"/>
      <c r="H46" s="1344"/>
      <c r="I46" s="1344"/>
      <c r="J46" s="1344"/>
      <c r="K46" s="1344"/>
      <c r="L46" s="1344"/>
      <c r="M46" s="1344"/>
    </row>
    <row r="47" ht="15.75">
      <c r="A47" s="1343"/>
    </row>
    <row r="48" ht="15.75">
      <c r="A48" s="1349" t="s">
        <v>672</v>
      </c>
    </row>
    <row r="49" ht="15.75">
      <c r="A49" s="1343"/>
    </row>
    <row r="50" spans="1:13" ht="29.25" customHeight="1">
      <c r="A50" s="1345" t="s">
        <v>669</v>
      </c>
      <c r="B50" s="1345" t="s">
        <v>602</v>
      </c>
      <c r="C50" s="1345" t="s">
        <v>603</v>
      </c>
      <c r="D50" s="1345" t="s">
        <v>604</v>
      </c>
      <c r="E50" s="1345" t="s">
        <v>568</v>
      </c>
      <c r="F50" s="1345"/>
      <c r="G50" s="1345"/>
      <c r="H50" s="1345" t="s">
        <v>673</v>
      </c>
      <c r="I50" s="1345"/>
      <c r="J50" s="1345"/>
      <c r="K50" s="1345" t="s">
        <v>570</v>
      </c>
      <c r="L50" s="1345"/>
      <c r="M50" s="1345"/>
    </row>
    <row r="51" spans="1:13" ht="30.75" customHeight="1">
      <c r="A51" s="1345"/>
      <c r="B51" s="1345"/>
      <c r="C51" s="1345"/>
      <c r="D51" s="1345"/>
      <c r="E51" s="1344" t="s">
        <v>571</v>
      </c>
      <c r="F51" s="1344" t="s">
        <v>572</v>
      </c>
      <c r="G51" s="1344" t="s">
        <v>573</v>
      </c>
      <c r="H51" s="1344" t="s">
        <v>571</v>
      </c>
      <c r="I51" s="1344" t="s">
        <v>572</v>
      </c>
      <c r="J51" s="1344" t="s">
        <v>573</v>
      </c>
      <c r="K51" s="1344" t="s">
        <v>571</v>
      </c>
      <c r="L51" s="1344" t="s">
        <v>572</v>
      </c>
      <c r="M51" s="1344" t="s">
        <v>573</v>
      </c>
    </row>
    <row r="52" spans="1:13" ht="15.75">
      <c r="A52" s="1344">
        <v>1</v>
      </c>
      <c r="B52" s="1344">
        <v>2</v>
      </c>
      <c r="C52" s="1344">
        <v>3</v>
      </c>
      <c r="D52" s="1344">
        <v>4</v>
      </c>
      <c r="E52" s="1344">
        <v>5</v>
      </c>
      <c r="F52" s="1344">
        <v>6</v>
      </c>
      <c r="G52" s="1344">
        <v>7</v>
      </c>
      <c r="H52" s="1344">
        <v>8</v>
      </c>
      <c r="I52" s="1344">
        <v>9</v>
      </c>
      <c r="J52" s="1344">
        <v>10</v>
      </c>
      <c r="K52" s="1344">
        <v>11</v>
      </c>
      <c r="L52" s="1344">
        <v>12</v>
      </c>
      <c r="M52" s="1344">
        <v>13</v>
      </c>
    </row>
    <row r="53" spans="1:13" ht="15.75">
      <c r="A53" s="1344">
        <v>1</v>
      </c>
      <c r="B53" s="1344" t="s">
        <v>607</v>
      </c>
      <c r="C53" s="1344"/>
      <c r="D53" s="1344"/>
      <c r="E53" s="1344"/>
      <c r="F53" s="1344"/>
      <c r="G53" s="1344"/>
      <c r="H53" s="1344"/>
      <c r="I53" s="1344"/>
      <c r="J53" s="1344"/>
      <c r="K53" s="1344"/>
      <c r="L53" s="1344"/>
      <c r="M53" s="1344"/>
    </row>
    <row r="54" spans="1:13" ht="202.5" customHeight="1">
      <c r="A54" s="1344"/>
      <c r="B54" s="1367" t="s">
        <v>0</v>
      </c>
      <c r="C54" s="1344" t="s">
        <v>806</v>
      </c>
      <c r="D54" s="1368" t="s">
        <v>1</v>
      </c>
      <c r="E54" s="1344">
        <v>1</v>
      </c>
      <c r="F54" s="1344">
        <v>0</v>
      </c>
      <c r="G54" s="1344">
        <f>E54+F54</f>
        <v>1</v>
      </c>
      <c r="H54" s="1344">
        <v>1</v>
      </c>
      <c r="I54" s="1344">
        <v>0</v>
      </c>
      <c r="J54" s="1344">
        <f>H54+I54</f>
        <v>1</v>
      </c>
      <c r="K54" s="1344">
        <f aca="true" t="shared" si="2" ref="K54:M55">H54-E54</f>
        <v>0</v>
      </c>
      <c r="L54" s="1344">
        <f t="shared" si="2"/>
        <v>0</v>
      </c>
      <c r="M54" s="1344">
        <f t="shared" si="2"/>
        <v>0</v>
      </c>
    </row>
    <row r="55" spans="1:13" ht="279" customHeight="1">
      <c r="A55" s="1344"/>
      <c r="B55" s="1354" t="s">
        <v>2</v>
      </c>
      <c r="C55" s="1344" t="s">
        <v>806</v>
      </c>
      <c r="D55" s="1369" t="s">
        <v>3</v>
      </c>
      <c r="E55" s="1344">
        <v>13.5</v>
      </c>
      <c r="F55" s="1344">
        <v>0</v>
      </c>
      <c r="G55" s="1344">
        <f>E55+F55</f>
        <v>13.5</v>
      </c>
      <c r="H55" s="1344">
        <v>13.5</v>
      </c>
      <c r="I55" s="1344">
        <v>0</v>
      </c>
      <c r="J55" s="1344">
        <v>13.5</v>
      </c>
      <c r="K55" s="1344">
        <f t="shared" si="2"/>
        <v>0</v>
      </c>
      <c r="L55" s="1344">
        <f t="shared" si="2"/>
        <v>0</v>
      </c>
      <c r="M55" s="1344">
        <f t="shared" si="2"/>
        <v>0</v>
      </c>
    </row>
    <row r="56" spans="1:13" ht="15.75">
      <c r="A56" s="1345" t="s">
        <v>4</v>
      </c>
      <c r="B56" s="1345"/>
      <c r="C56" s="1345"/>
      <c r="D56" s="1345"/>
      <c r="E56" s="1345"/>
      <c r="F56" s="1345"/>
      <c r="G56" s="1345"/>
      <c r="H56" s="1345"/>
      <c r="I56" s="1345"/>
      <c r="J56" s="1345"/>
      <c r="K56" s="1345"/>
      <c r="L56" s="1345"/>
      <c r="M56" s="1345"/>
    </row>
    <row r="57" spans="1:13" ht="15.75">
      <c r="A57" s="1344">
        <v>2</v>
      </c>
      <c r="B57" s="1344" t="s">
        <v>612</v>
      </c>
      <c r="C57" s="1344"/>
      <c r="D57" s="1344"/>
      <c r="E57" s="1344"/>
      <c r="F57" s="1344"/>
      <c r="G57" s="1344"/>
      <c r="H57" s="1344"/>
      <c r="I57" s="1344"/>
      <c r="J57" s="1344"/>
      <c r="K57" s="1344"/>
      <c r="L57" s="1344"/>
      <c r="M57" s="1344"/>
    </row>
    <row r="58" spans="1:13" ht="265.5" customHeight="1">
      <c r="A58" s="1344"/>
      <c r="B58" s="1370" t="s">
        <v>5</v>
      </c>
      <c r="C58" s="1344" t="s">
        <v>6</v>
      </c>
      <c r="D58" s="1369" t="s">
        <v>7</v>
      </c>
      <c r="E58" s="1344">
        <v>50</v>
      </c>
      <c r="F58" s="1371">
        <v>0</v>
      </c>
      <c r="G58" s="1344">
        <f>E58+F58</f>
        <v>50</v>
      </c>
      <c r="H58" s="1344">
        <v>56</v>
      </c>
      <c r="I58" s="1344">
        <v>0</v>
      </c>
      <c r="J58" s="1344">
        <f>H58+I58</f>
        <v>56</v>
      </c>
      <c r="K58" s="1344">
        <f>H58-E58</f>
        <v>6</v>
      </c>
      <c r="L58" s="1344">
        <f>F58</f>
        <v>0</v>
      </c>
      <c r="M58" s="1344">
        <f>J58-G58</f>
        <v>6</v>
      </c>
    </row>
    <row r="59" spans="1:13" ht="102.75" customHeight="1">
      <c r="A59" s="1351" t="s">
        <v>8</v>
      </c>
      <c r="B59" s="1352"/>
      <c r="C59" s="1352"/>
      <c r="D59" s="1352"/>
      <c r="E59" s="1352"/>
      <c r="F59" s="1352"/>
      <c r="G59" s="1352"/>
      <c r="H59" s="1352"/>
      <c r="I59" s="1352"/>
      <c r="J59" s="1352"/>
      <c r="K59" s="1352"/>
      <c r="L59" s="1352"/>
      <c r="M59" s="1353"/>
    </row>
    <row r="60" spans="1:13" ht="31.5">
      <c r="A60" s="1344">
        <v>3</v>
      </c>
      <c r="B60" s="1344" t="s">
        <v>617</v>
      </c>
      <c r="C60" s="1344"/>
      <c r="D60" s="1344"/>
      <c r="E60" s="1344"/>
      <c r="F60" s="1344"/>
      <c r="G60" s="1344"/>
      <c r="H60" s="1344"/>
      <c r="I60" s="1344"/>
      <c r="J60" s="1344"/>
      <c r="K60" s="1344"/>
      <c r="L60" s="1344"/>
      <c r="M60" s="1344"/>
    </row>
    <row r="61" spans="1:13" ht="180" customHeight="1">
      <c r="A61" s="1344"/>
      <c r="B61" s="1370" t="s">
        <v>9</v>
      </c>
      <c r="C61" s="1344" t="s">
        <v>775</v>
      </c>
      <c r="D61" s="1369" t="s">
        <v>10</v>
      </c>
      <c r="E61" s="1372">
        <f>E36/E58</f>
        <v>33181.16</v>
      </c>
      <c r="F61" s="1372">
        <f>F36/E58</f>
        <v>493.4</v>
      </c>
      <c r="G61" s="1372">
        <f>E61+F61</f>
        <v>33674.560000000005</v>
      </c>
      <c r="H61" s="1372">
        <f>H36/H58</f>
        <v>29181.375</v>
      </c>
      <c r="I61" s="1372">
        <v>441</v>
      </c>
      <c r="J61" s="1372">
        <f>H61+I61</f>
        <v>29622.375</v>
      </c>
      <c r="K61" s="1372">
        <f aca="true" t="shared" si="3" ref="K61:M62">H61-E61</f>
        <v>-3999.7850000000035</v>
      </c>
      <c r="L61" s="1372">
        <f t="shared" si="3"/>
        <v>-52.39999999999998</v>
      </c>
      <c r="M61" s="1372">
        <f t="shared" si="3"/>
        <v>-4052.185000000005</v>
      </c>
    </row>
    <row r="62" spans="1:13" ht="266.25" customHeight="1">
      <c r="A62" s="1344"/>
      <c r="B62" s="1370" t="s">
        <v>11</v>
      </c>
      <c r="C62" s="1344" t="s">
        <v>12</v>
      </c>
      <c r="D62" s="1368" t="s">
        <v>7</v>
      </c>
      <c r="E62" s="1344">
        <v>2</v>
      </c>
      <c r="F62" s="1344">
        <v>0</v>
      </c>
      <c r="G62" s="1344">
        <f>E62+F62</f>
        <v>2</v>
      </c>
      <c r="H62" s="1344">
        <v>6</v>
      </c>
      <c r="I62" s="1344">
        <v>0</v>
      </c>
      <c r="J62" s="1344">
        <f>H62+I62</f>
        <v>6</v>
      </c>
      <c r="K62" s="1344">
        <f t="shared" si="3"/>
        <v>4</v>
      </c>
      <c r="L62" s="1344">
        <f t="shared" si="3"/>
        <v>0</v>
      </c>
      <c r="M62" s="1344">
        <f t="shared" si="3"/>
        <v>4</v>
      </c>
    </row>
    <row r="63" spans="1:13" ht="270" customHeight="1">
      <c r="A63" s="1344"/>
      <c r="B63" s="1370" t="s">
        <v>13</v>
      </c>
      <c r="C63" s="1344" t="s">
        <v>844</v>
      </c>
      <c r="D63" s="1369" t="s">
        <v>7</v>
      </c>
      <c r="E63" s="1344">
        <v>0</v>
      </c>
      <c r="F63" s="1344">
        <v>0</v>
      </c>
      <c r="G63" s="1344">
        <f>E63+F63</f>
        <v>0</v>
      </c>
      <c r="H63" s="1344">
        <v>0</v>
      </c>
      <c r="I63" s="1344">
        <v>0</v>
      </c>
      <c r="J63" s="1344">
        <v>0</v>
      </c>
      <c r="K63" s="1344">
        <v>0</v>
      </c>
      <c r="L63" s="1344">
        <v>0</v>
      </c>
      <c r="M63" s="1344">
        <v>0</v>
      </c>
    </row>
    <row r="64" spans="1:13" ht="46.5" customHeight="1">
      <c r="A64" s="1351" t="s">
        <v>14</v>
      </c>
      <c r="B64" s="1352"/>
      <c r="C64" s="1352"/>
      <c r="D64" s="1352"/>
      <c r="E64" s="1352"/>
      <c r="F64" s="1352"/>
      <c r="G64" s="1352"/>
      <c r="H64" s="1352"/>
      <c r="I64" s="1352"/>
      <c r="J64" s="1352"/>
      <c r="K64" s="1352"/>
      <c r="L64" s="1352"/>
      <c r="M64" s="1353"/>
    </row>
    <row r="65" spans="1:13" ht="15.75">
      <c r="A65" s="1344">
        <v>4</v>
      </c>
      <c r="B65" s="1344" t="s">
        <v>633</v>
      </c>
      <c r="C65" s="1344"/>
      <c r="D65" s="1344"/>
      <c r="E65" s="1344"/>
      <c r="F65" s="1344"/>
      <c r="G65" s="1344"/>
      <c r="H65" s="1344"/>
      <c r="I65" s="1344"/>
      <c r="J65" s="1344"/>
      <c r="K65" s="1344"/>
      <c r="L65" s="1344"/>
      <c r="M65" s="1344"/>
    </row>
    <row r="66" spans="1:13" ht="283.5" customHeight="1">
      <c r="A66" s="1344"/>
      <c r="B66" s="1370" t="s">
        <v>15</v>
      </c>
      <c r="C66" s="1344" t="s">
        <v>635</v>
      </c>
      <c r="D66" s="1369" t="s">
        <v>16</v>
      </c>
      <c r="E66" s="1344">
        <v>18.1</v>
      </c>
      <c r="F66" s="1344">
        <v>0</v>
      </c>
      <c r="G66" s="1344">
        <f>E66+F66</f>
        <v>18.1</v>
      </c>
      <c r="H66" s="1344">
        <v>20.3</v>
      </c>
      <c r="I66" s="1344">
        <v>0</v>
      </c>
      <c r="J66" s="1344">
        <v>20.3</v>
      </c>
      <c r="K66" s="1344">
        <f>H66-E66</f>
        <v>2.1999999999999993</v>
      </c>
      <c r="L66" s="1344">
        <v>0</v>
      </c>
      <c r="M66" s="1344">
        <f>J66-G66</f>
        <v>2.1999999999999993</v>
      </c>
    </row>
    <row r="67" spans="1:13" ht="220.5">
      <c r="A67" s="1344"/>
      <c r="B67" s="1370" t="s">
        <v>17</v>
      </c>
      <c r="C67" s="1344" t="s">
        <v>635</v>
      </c>
      <c r="D67" s="1369" t="s">
        <v>18</v>
      </c>
      <c r="E67" s="1373">
        <v>4</v>
      </c>
      <c r="F67" s="1344">
        <v>0</v>
      </c>
      <c r="G67" s="1373">
        <f>E67+F67</f>
        <v>4</v>
      </c>
      <c r="H67" s="1344">
        <v>10.7</v>
      </c>
      <c r="I67" s="1344">
        <v>0</v>
      </c>
      <c r="J67" s="1344">
        <f>H67+I67</f>
        <v>10.7</v>
      </c>
      <c r="K67" s="1373">
        <f>H67-E67</f>
        <v>6.699999999999999</v>
      </c>
      <c r="L67" s="1344">
        <f>I67-F67</f>
        <v>0</v>
      </c>
      <c r="M67" s="1373">
        <f>J67-G67</f>
        <v>6.699999999999999</v>
      </c>
    </row>
    <row r="68" spans="1:13" ht="213.75" customHeight="1">
      <c r="A68" s="1344"/>
      <c r="B68" s="1370" t="s">
        <v>19</v>
      </c>
      <c r="C68" s="1344" t="s">
        <v>635</v>
      </c>
      <c r="D68" s="1369" t="s">
        <v>20</v>
      </c>
      <c r="E68" s="1344">
        <v>0</v>
      </c>
      <c r="F68" s="1344">
        <v>0</v>
      </c>
      <c r="G68" s="1344">
        <f>E68+F68</f>
        <v>0</v>
      </c>
      <c r="H68" s="1344">
        <v>0</v>
      </c>
      <c r="I68" s="1344">
        <v>0</v>
      </c>
      <c r="J68" s="1344">
        <v>0</v>
      </c>
      <c r="K68" s="1344">
        <v>0</v>
      </c>
      <c r="L68" s="1344">
        <v>0</v>
      </c>
      <c r="M68" s="1344">
        <v>0</v>
      </c>
    </row>
    <row r="69" spans="1:13" ht="59.25" customHeight="1">
      <c r="A69" s="1351" t="s">
        <v>21</v>
      </c>
      <c r="B69" s="1352"/>
      <c r="C69" s="1352"/>
      <c r="D69" s="1352"/>
      <c r="E69" s="1352"/>
      <c r="F69" s="1352"/>
      <c r="G69" s="1352"/>
      <c r="H69" s="1352"/>
      <c r="I69" s="1352"/>
      <c r="J69" s="1352"/>
      <c r="K69" s="1352"/>
      <c r="L69" s="1352"/>
      <c r="M69" s="1353"/>
    </row>
    <row r="70" ht="15.75">
      <c r="A70" s="1343"/>
    </row>
    <row r="71" spans="1:4" ht="19.5" customHeight="1">
      <c r="A71" s="1349" t="s">
        <v>308</v>
      </c>
      <c r="B71" s="1349"/>
      <c r="C71" s="1349"/>
      <c r="D71" s="1349"/>
    </row>
    <row r="72" spans="1:13" ht="102" customHeight="1">
      <c r="A72" s="1357" t="s">
        <v>22</v>
      </c>
      <c r="B72" s="1357"/>
      <c r="C72" s="1357"/>
      <c r="D72" s="1357"/>
      <c r="E72" s="1357"/>
      <c r="F72" s="1357"/>
      <c r="G72" s="1357"/>
      <c r="H72" s="1357"/>
      <c r="I72" s="1357"/>
      <c r="J72" s="1357"/>
      <c r="K72" s="1357"/>
      <c r="L72" s="1357"/>
      <c r="M72" s="1357"/>
    </row>
    <row r="73" spans="1:4" ht="19.5" customHeight="1">
      <c r="A73" s="1374" t="s">
        <v>311</v>
      </c>
      <c r="B73" s="1374"/>
      <c r="C73" s="1374"/>
      <c r="D73" s="1374"/>
    </row>
    <row r="74" spans="1:4" ht="19.5" customHeight="1">
      <c r="A74" s="1374"/>
      <c r="B74" s="1374"/>
      <c r="C74" s="1374"/>
      <c r="D74" s="1374"/>
    </row>
    <row r="75" spans="1:4" ht="19.5" customHeight="1">
      <c r="A75" s="1374"/>
      <c r="B75" s="1374"/>
      <c r="C75" s="1374"/>
      <c r="D75" s="1374"/>
    </row>
    <row r="76" spans="1:5" ht="15.75">
      <c r="A76" s="1375" t="s">
        <v>312</v>
      </c>
      <c r="B76" s="1375"/>
      <c r="C76" s="1375"/>
      <c r="D76" s="1375"/>
      <c r="E76" s="1375"/>
    </row>
    <row r="77" spans="1:13" ht="15.75">
      <c r="A77" s="1375"/>
      <c r="B77" s="1375"/>
      <c r="C77" s="1375"/>
      <c r="D77" s="1375"/>
      <c r="E77" s="1375"/>
      <c r="G77" s="1376"/>
      <c r="H77" s="1376"/>
      <c r="J77" s="1377" t="s">
        <v>23</v>
      </c>
      <c r="K77" s="1377"/>
      <c r="L77" s="1377"/>
      <c r="M77" s="1377"/>
    </row>
    <row r="78" spans="1:13" ht="15.75" customHeight="1">
      <c r="A78" s="1378"/>
      <c r="B78" s="1378"/>
      <c r="C78" s="1378"/>
      <c r="D78" s="1378"/>
      <c r="E78" s="1378"/>
      <c r="J78" s="1379" t="s">
        <v>313</v>
      </c>
      <c r="K78" s="1379"/>
      <c r="L78" s="1379"/>
      <c r="M78" s="1379"/>
    </row>
    <row r="79" spans="1:13" ht="43.5" customHeight="1">
      <c r="A79" s="1375" t="s">
        <v>314</v>
      </c>
      <c r="B79" s="1375"/>
      <c r="C79" s="1375"/>
      <c r="D79" s="1375"/>
      <c r="E79" s="1375"/>
      <c r="G79" s="1376"/>
      <c r="H79" s="1376"/>
      <c r="J79" s="1377" t="s">
        <v>24</v>
      </c>
      <c r="K79" s="1377"/>
      <c r="L79" s="1377"/>
      <c r="M79" s="1377"/>
    </row>
    <row r="80" spans="1:13" ht="15.75" customHeight="1">
      <c r="A80" s="1375"/>
      <c r="B80" s="1375"/>
      <c r="C80" s="1375"/>
      <c r="D80" s="1375"/>
      <c r="E80" s="1375"/>
      <c r="J80" s="1379" t="s">
        <v>313</v>
      </c>
      <c r="K80" s="1379"/>
      <c r="L80" s="1379"/>
      <c r="M80" s="1379"/>
    </row>
  </sheetData>
  <sheetProtection/>
  <mergeCells count="63">
    <mergeCell ref="J1:M4"/>
    <mergeCell ref="A11:A12"/>
    <mergeCell ref="R32:T32"/>
    <mergeCell ref="A30:D30"/>
    <mergeCell ref="X32:Z32"/>
    <mergeCell ref="B17:M17"/>
    <mergeCell ref="B18:M18"/>
    <mergeCell ref="B25:M25"/>
    <mergeCell ref="B22:L22"/>
    <mergeCell ref="B27:M27"/>
    <mergeCell ref="U32:W32"/>
    <mergeCell ref="A5:M5"/>
    <mergeCell ref="A6:M6"/>
    <mergeCell ref="E7:M7"/>
    <mergeCell ref="E8:M8"/>
    <mergeCell ref="F13:J13"/>
    <mergeCell ref="E10:M10"/>
    <mergeCell ref="B32:D33"/>
    <mergeCell ref="B26:M26"/>
    <mergeCell ref="A38:M38"/>
    <mergeCell ref="E11:M12"/>
    <mergeCell ref="A7:A8"/>
    <mergeCell ref="A9:A10"/>
    <mergeCell ref="B19:M19"/>
    <mergeCell ref="A15:M15"/>
    <mergeCell ref="A43:A44"/>
    <mergeCell ref="E43:G43"/>
    <mergeCell ref="H43:J43"/>
    <mergeCell ref="E9:M9"/>
    <mergeCell ref="A32:A33"/>
    <mergeCell ref="E32:G32"/>
    <mergeCell ref="H32:J32"/>
    <mergeCell ref="K32:M32"/>
    <mergeCell ref="B43:D44"/>
    <mergeCell ref="K43:M43"/>
    <mergeCell ref="K50:M50"/>
    <mergeCell ref="A56:M56"/>
    <mergeCell ref="A59:M59"/>
    <mergeCell ref="A64:M64"/>
    <mergeCell ref="A50:A51"/>
    <mergeCell ref="B50:B51"/>
    <mergeCell ref="C50:C51"/>
    <mergeCell ref="D50:D51"/>
    <mergeCell ref="E50:G50"/>
    <mergeCell ref="H50:J50"/>
    <mergeCell ref="A69:M69"/>
    <mergeCell ref="A72:M72"/>
    <mergeCell ref="J78:M78"/>
    <mergeCell ref="J77:M77"/>
    <mergeCell ref="B34:D34"/>
    <mergeCell ref="B36:D36"/>
    <mergeCell ref="J79:M79"/>
    <mergeCell ref="J80:M80"/>
    <mergeCell ref="B45:D45"/>
    <mergeCell ref="B46:D46"/>
    <mergeCell ref="A76:E77"/>
    <mergeCell ref="A79:E80"/>
    <mergeCell ref="G77:H77"/>
    <mergeCell ref="G79:H79"/>
    <mergeCell ref="B35:D35"/>
    <mergeCell ref="A39:L39"/>
    <mergeCell ref="A41:D41"/>
    <mergeCell ref="A40:M40"/>
  </mergeCells>
  <printOptions/>
  <pageMargins left="1.141732283464567" right="0.15748031496062992" top="0.5511811023622047" bottom="0.5118110236220472" header="0.31496062992125984" footer="0.31496062992125984"/>
  <pageSetup fitToHeight="6" fitToWidth="6" orientation="landscape" paperSize="9" scale="67" r:id="rId1"/>
</worksheet>
</file>

<file path=xl/worksheets/sheet39.xml><?xml version="1.0" encoding="utf-8"?>
<worksheet xmlns="http://schemas.openxmlformats.org/spreadsheetml/2006/main" xmlns:r="http://schemas.openxmlformats.org/officeDocument/2006/relationships">
  <sheetPr>
    <tabColor rgb="FFFF0000"/>
    <pageSetUpPr fitToPage="1"/>
  </sheetPr>
  <dimension ref="A1:Z82"/>
  <sheetViews>
    <sheetView zoomScale="90" zoomScaleNormal="90" zoomScalePageLayoutView="0" workbookViewId="0" topLeftCell="A70">
      <selection activeCell="A7" sqref="A7:M7"/>
    </sheetView>
  </sheetViews>
  <sheetFormatPr defaultColWidth="9.00390625" defaultRowHeight="12.75"/>
  <cols>
    <col min="1" max="1" width="4.25390625" style="710" customWidth="1"/>
    <col min="2" max="2" width="21.625" style="710" customWidth="1"/>
    <col min="3" max="3" width="12.25390625" style="710" customWidth="1"/>
    <col min="4" max="4" width="20.25390625" style="710" customWidth="1"/>
    <col min="5" max="5" width="10.25390625" style="710" customWidth="1"/>
    <col min="6" max="6" width="8.625" style="710" customWidth="1"/>
    <col min="7" max="8" width="9.375" style="710" customWidth="1"/>
    <col min="9" max="9" width="8.375" style="710" customWidth="1"/>
    <col min="10" max="10" width="9.75390625" style="710" customWidth="1"/>
    <col min="11" max="11" width="10.00390625" style="710" customWidth="1"/>
    <col min="12" max="12" width="8.75390625" style="710" customWidth="1"/>
    <col min="13" max="13" width="11.375" style="710" customWidth="1"/>
    <col min="14" max="16384" width="9.125" style="710" customWidth="1"/>
  </cols>
  <sheetData>
    <row r="1" spans="10:13" ht="15.75" customHeight="1">
      <c r="J1" s="1298" t="s">
        <v>644</v>
      </c>
      <c r="K1" s="1298"/>
      <c r="L1" s="1298"/>
      <c r="M1" s="1298"/>
    </row>
    <row r="2" spans="10:13" ht="15.75">
      <c r="J2" s="1298"/>
      <c r="K2" s="1298"/>
      <c r="L2" s="1298"/>
      <c r="M2" s="1298"/>
    </row>
    <row r="3" spans="10:13" ht="15.75">
      <c r="J3" s="1298"/>
      <c r="K3" s="1298"/>
      <c r="L3" s="1298"/>
      <c r="M3" s="1298"/>
    </row>
    <row r="4" spans="10:13" ht="15.75">
      <c r="J4" s="1298"/>
      <c r="K4" s="1298"/>
      <c r="L4" s="1298"/>
      <c r="M4" s="1298"/>
    </row>
    <row r="5" spans="8:13" ht="15.75" customHeight="1">
      <c r="H5" s="712"/>
      <c r="I5" s="712"/>
      <c r="J5" s="712"/>
      <c r="K5" s="712"/>
      <c r="L5" s="712"/>
      <c r="M5" s="712"/>
    </row>
    <row r="6" spans="10:13" ht="15.75">
      <c r="J6" s="711"/>
      <c r="K6" s="711"/>
      <c r="L6" s="711"/>
      <c r="M6" s="711"/>
    </row>
    <row r="7" spans="1:13" ht="24.75" customHeight="1">
      <c r="A7" s="1294" t="s">
        <v>215</v>
      </c>
      <c r="B7" s="1294"/>
      <c r="C7" s="1294"/>
      <c r="D7" s="1294"/>
      <c r="E7" s="1294"/>
      <c r="F7" s="1294"/>
      <c r="G7" s="1294"/>
      <c r="H7" s="1294"/>
      <c r="I7" s="1294"/>
      <c r="J7" s="1294"/>
      <c r="K7" s="1294"/>
      <c r="L7" s="1294"/>
      <c r="M7" s="1294"/>
    </row>
    <row r="8" spans="1:13" ht="26.25" customHeight="1">
      <c r="A8" s="1294" t="s">
        <v>645</v>
      </c>
      <c r="B8" s="1294"/>
      <c r="C8" s="1294"/>
      <c r="D8" s="1294"/>
      <c r="E8" s="1294"/>
      <c r="F8" s="1294"/>
      <c r="G8" s="1294"/>
      <c r="H8" s="1294"/>
      <c r="I8" s="1294"/>
      <c r="J8" s="1294"/>
      <c r="K8" s="1294"/>
      <c r="L8" s="1294"/>
      <c r="M8" s="1294"/>
    </row>
    <row r="9" spans="1:13" ht="15.75">
      <c r="A9" s="713"/>
      <c r="B9" s="713"/>
      <c r="C9" s="713"/>
      <c r="D9" s="713"/>
      <c r="E9" s="713"/>
      <c r="F9" s="713"/>
      <c r="G9" s="713"/>
      <c r="H9" s="713"/>
      <c r="I9" s="713"/>
      <c r="J9" s="713"/>
      <c r="K9" s="713"/>
      <c r="L9" s="713"/>
      <c r="M9" s="713"/>
    </row>
    <row r="10" spans="1:13" ht="15.75">
      <c r="A10" s="1290" t="s">
        <v>551</v>
      </c>
      <c r="B10" s="714" t="s">
        <v>552</v>
      </c>
      <c r="C10" s="715"/>
      <c r="E10" s="1295" t="s">
        <v>553</v>
      </c>
      <c r="F10" s="1295"/>
      <c r="G10" s="1295"/>
      <c r="H10" s="1295"/>
      <c r="I10" s="1295"/>
      <c r="J10" s="1295"/>
      <c r="K10" s="1295"/>
      <c r="L10" s="1295"/>
      <c r="M10" s="1295"/>
    </row>
    <row r="11" spans="1:13" ht="18" customHeight="1">
      <c r="A11" s="1290"/>
      <c r="B11" s="716" t="s">
        <v>646</v>
      </c>
      <c r="C11" s="715"/>
      <c r="E11" s="1296" t="s">
        <v>555</v>
      </c>
      <c r="F11" s="1296"/>
      <c r="G11" s="1296"/>
      <c r="H11" s="1296"/>
      <c r="I11" s="1296"/>
      <c r="J11" s="1296"/>
      <c r="K11" s="1296"/>
      <c r="L11" s="1296"/>
      <c r="M11" s="1296"/>
    </row>
    <row r="12" spans="1:13" ht="24.75" customHeight="1">
      <c r="A12" s="1290" t="s">
        <v>556</v>
      </c>
      <c r="B12" s="714" t="s">
        <v>557</v>
      </c>
      <c r="C12" s="715"/>
      <c r="E12" s="1295" t="s">
        <v>553</v>
      </c>
      <c r="F12" s="1295"/>
      <c r="G12" s="1295"/>
      <c r="H12" s="1295"/>
      <c r="I12" s="1295"/>
      <c r="J12" s="1295"/>
      <c r="K12" s="1295"/>
      <c r="L12" s="1295"/>
      <c r="M12" s="1295"/>
    </row>
    <row r="13" spans="1:13" ht="25.5" customHeight="1">
      <c r="A13" s="1290"/>
      <c r="B13" s="716" t="s">
        <v>646</v>
      </c>
      <c r="C13" s="715"/>
      <c r="E13" s="1297" t="s">
        <v>558</v>
      </c>
      <c r="F13" s="1297"/>
      <c r="G13" s="1297"/>
      <c r="H13" s="1297"/>
      <c r="I13" s="1297"/>
      <c r="J13" s="1297"/>
      <c r="K13" s="1297"/>
      <c r="L13" s="1297"/>
      <c r="M13" s="1297"/>
    </row>
    <row r="14" spans="1:13" ht="15.75">
      <c r="A14" s="1290" t="s">
        <v>559</v>
      </c>
      <c r="B14" s="714" t="s">
        <v>696</v>
      </c>
      <c r="C14" s="717">
        <v>1040</v>
      </c>
      <c r="E14" s="1299" t="s">
        <v>697</v>
      </c>
      <c r="F14" s="1299"/>
      <c r="G14" s="1299"/>
      <c r="H14" s="1299"/>
      <c r="I14" s="1299"/>
      <c r="J14" s="1299"/>
      <c r="K14" s="1299"/>
      <c r="L14" s="1299"/>
      <c r="M14" s="1299"/>
    </row>
    <row r="15" spans="1:13" ht="32.25" customHeight="1">
      <c r="A15" s="1290"/>
      <c r="B15" s="716" t="s">
        <v>650</v>
      </c>
      <c r="C15" s="716" t="s">
        <v>563</v>
      </c>
      <c r="E15" s="1296" t="s">
        <v>564</v>
      </c>
      <c r="F15" s="1296"/>
      <c r="G15" s="1296"/>
      <c r="H15" s="1296"/>
      <c r="I15" s="1296"/>
      <c r="J15" s="1296"/>
      <c r="K15" s="1296"/>
      <c r="L15" s="1296"/>
      <c r="M15" s="1296"/>
    </row>
    <row r="16" spans="1:13" ht="21.75" customHeight="1">
      <c r="A16" s="1292" t="s">
        <v>651</v>
      </c>
      <c r="B16" s="1292"/>
      <c r="C16" s="1292"/>
      <c r="D16" s="1292"/>
      <c r="E16" s="1292"/>
      <c r="F16" s="1292"/>
      <c r="G16" s="1292"/>
      <c r="H16" s="1292"/>
      <c r="I16" s="1292"/>
      <c r="J16" s="1292"/>
      <c r="K16" s="1292"/>
      <c r="L16" s="1292"/>
      <c r="M16" s="1292"/>
    </row>
    <row r="17" ht="6.75" customHeight="1">
      <c r="A17" s="718"/>
    </row>
    <row r="18" spans="1:13" ht="31.5">
      <c r="A18" s="719" t="s">
        <v>576</v>
      </c>
      <c r="B18" s="1291" t="s">
        <v>652</v>
      </c>
      <c r="C18" s="1291"/>
      <c r="D18" s="1291"/>
      <c r="E18" s="1291"/>
      <c r="F18" s="1291"/>
      <c r="G18" s="1291"/>
      <c r="H18" s="1291"/>
      <c r="I18" s="1291"/>
      <c r="J18" s="1291"/>
      <c r="K18" s="1291"/>
      <c r="L18" s="1291"/>
      <c r="M18" s="1291"/>
    </row>
    <row r="19" spans="1:13" ht="15.75" customHeight="1">
      <c r="A19" s="719" t="s">
        <v>551</v>
      </c>
      <c r="B19" s="1300" t="s">
        <v>653</v>
      </c>
      <c r="C19" s="1301"/>
      <c r="D19" s="1301"/>
      <c r="E19" s="1301"/>
      <c r="F19" s="1301"/>
      <c r="G19" s="1301"/>
      <c r="H19" s="1301"/>
      <c r="I19" s="1301"/>
      <c r="J19" s="1301"/>
      <c r="K19" s="1301"/>
      <c r="L19" s="1301"/>
      <c r="M19" s="1302"/>
    </row>
    <row r="20" ht="15.75">
      <c r="A20" s="718"/>
    </row>
    <row r="21" spans="1:13" ht="27" customHeight="1">
      <c r="A21" s="1289" t="s">
        <v>698</v>
      </c>
      <c r="B21" s="1289"/>
      <c r="C21" s="1289"/>
      <c r="D21" s="1289"/>
      <c r="E21" s="1289"/>
      <c r="F21" s="1289"/>
      <c r="G21" s="1289"/>
      <c r="H21" s="1289"/>
      <c r="I21" s="1289"/>
      <c r="J21" s="1289"/>
      <c r="K21" s="1289"/>
      <c r="L21" s="1289"/>
      <c r="M21" s="1289"/>
    </row>
    <row r="22" ht="15.75">
      <c r="A22" s="715"/>
    </row>
    <row r="23" ht="15.75">
      <c r="A23" s="720" t="s">
        <v>656</v>
      </c>
    </row>
    <row r="24" ht="7.5" customHeight="1">
      <c r="A24" s="718"/>
    </row>
    <row r="25" spans="1:13" ht="32.25" customHeight="1">
      <c r="A25" s="721" t="s">
        <v>576</v>
      </c>
      <c r="B25" s="1291" t="s">
        <v>657</v>
      </c>
      <c r="C25" s="1291"/>
      <c r="D25" s="1291"/>
      <c r="E25" s="1291"/>
      <c r="F25" s="1291"/>
      <c r="G25" s="1291"/>
      <c r="H25" s="1291"/>
      <c r="I25" s="1291"/>
      <c r="J25" s="1291"/>
      <c r="K25" s="1291"/>
      <c r="L25" s="1291"/>
      <c r="M25" s="1291"/>
    </row>
    <row r="26" spans="1:13" ht="51" customHeight="1">
      <c r="A26" s="719" t="s">
        <v>551</v>
      </c>
      <c r="B26" s="1303" t="s">
        <v>699</v>
      </c>
      <c r="C26" s="1304"/>
      <c r="D26" s="1304"/>
      <c r="E26" s="1304"/>
      <c r="F26" s="1304"/>
      <c r="G26" s="1304"/>
      <c r="H26" s="1304"/>
      <c r="I26" s="1304"/>
      <c r="J26" s="1304"/>
      <c r="K26" s="1304"/>
      <c r="L26" s="1304"/>
      <c r="M26" s="1305"/>
    </row>
    <row r="27" ht="15.75">
      <c r="A27" s="718"/>
    </row>
    <row r="28" spans="1:13" ht="19.5" customHeight="1">
      <c r="A28" s="1289" t="s">
        <v>658</v>
      </c>
      <c r="B28" s="1289"/>
      <c r="C28" s="1289"/>
      <c r="D28" s="1289"/>
      <c r="E28" s="1289"/>
      <c r="F28" s="1289"/>
      <c r="G28" s="1289"/>
      <c r="H28" s="1289"/>
      <c r="I28" s="1289"/>
      <c r="J28" s="1289"/>
      <c r="K28" s="1289"/>
      <c r="L28" s="1289"/>
      <c r="M28" s="1289"/>
    </row>
    <row r="29" ht="47.25">
      <c r="A29" s="715" t="s">
        <v>659</v>
      </c>
    </row>
    <row r="30" ht="3" customHeight="1">
      <c r="A30" s="718"/>
    </row>
    <row r="31" spans="1:26" ht="30" customHeight="1">
      <c r="A31" s="1291" t="s">
        <v>576</v>
      </c>
      <c r="B31" s="1291" t="s">
        <v>660</v>
      </c>
      <c r="C31" s="1291"/>
      <c r="D31" s="1291"/>
      <c r="E31" s="1291" t="s">
        <v>568</v>
      </c>
      <c r="F31" s="1291"/>
      <c r="G31" s="1291"/>
      <c r="H31" s="1291" t="s">
        <v>661</v>
      </c>
      <c r="I31" s="1291"/>
      <c r="J31" s="1291"/>
      <c r="K31" s="1291" t="s">
        <v>570</v>
      </c>
      <c r="L31" s="1291"/>
      <c r="M31" s="1291"/>
      <c r="R31" s="1293"/>
      <c r="S31" s="1293"/>
      <c r="T31" s="1293"/>
      <c r="U31" s="1293"/>
      <c r="V31" s="1293"/>
      <c r="W31" s="1293"/>
      <c r="X31" s="1293"/>
      <c r="Y31" s="1293"/>
      <c r="Z31" s="1293"/>
    </row>
    <row r="32" spans="1:26" ht="43.5" customHeight="1">
      <c r="A32" s="1291"/>
      <c r="B32" s="1291"/>
      <c r="C32" s="1291"/>
      <c r="D32" s="1291"/>
      <c r="E32" s="719" t="s">
        <v>571</v>
      </c>
      <c r="F32" s="719" t="s">
        <v>572</v>
      </c>
      <c r="G32" s="719" t="s">
        <v>573</v>
      </c>
      <c r="H32" s="719" t="s">
        <v>571</v>
      </c>
      <c r="I32" s="719" t="s">
        <v>572</v>
      </c>
      <c r="J32" s="719" t="s">
        <v>573</v>
      </c>
      <c r="K32" s="719" t="s">
        <v>571</v>
      </c>
      <c r="L32" s="719" t="s">
        <v>572</v>
      </c>
      <c r="M32" s="719" t="s">
        <v>573</v>
      </c>
      <c r="R32" s="727"/>
      <c r="S32" s="727"/>
      <c r="T32" s="727"/>
      <c r="U32" s="727"/>
      <c r="V32" s="727"/>
      <c r="W32" s="727"/>
      <c r="X32" s="727"/>
      <c r="Y32" s="727"/>
      <c r="Z32" s="727"/>
    </row>
    <row r="33" spans="1:26" ht="15.75">
      <c r="A33" s="719">
        <v>1</v>
      </c>
      <c r="B33" s="1291">
        <v>2</v>
      </c>
      <c r="C33" s="1291"/>
      <c r="D33" s="1291"/>
      <c r="E33" s="719">
        <v>3</v>
      </c>
      <c r="F33" s="719">
        <v>4</v>
      </c>
      <c r="G33" s="719">
        <v>5</v>
      </c>
      <c r="H33" s="719">
        <v>6</v>
      </c>
      <c r="I33" s="719">
        <v>7</v>
      </c>
      <c r="J33" s="719">
        <v>8</v>
      </c>
      <c r="K33" s="719">
        <v>9</v>
      </c>
      <c r="L33" s="719">
        <v>10</v>
      </c>
      <c r="M33" s="719">
        <v>11</v>
      </c>
      <c r="R33" s="727"/>
      <c r="S33" s="727"/>
      <c r="T33" s="727"/>
      <c r="U33" s="727"/>
      <c r="V33" s="727"/>
      <c r="W33" s="727"/>
      <c r="X33" s="727"/>
      <c r="Y33" s="727"/>
      <c r="Z33" s="727"/>
    </row>
    <row r="34" spans="1:26" ht="55.5" customHeight="1">
      <c r="A34" s="719"/>
      <c r="B34" s="1286" t="s">
        <v>700</v>
      </c>
      <c r="C34" s="1287"/>
      <c r="D34" s="1288"/>
      <c r="E34" s="719">
        <v>555450</v>
      </c>
      <c r="F34" s="719" t="s">
        <v>701</v>
      </c>
      <c r="G34" s="719">
        <f>E34</f>
        <v>555450</v>
      </c>
      <c r="H34" s="719">
        <v>542897</v>
      </c>
      <c r="I34" s="719" t="s">
        <v>701</v>
      </c>
      <c r="J34" s="719">
        <f>H34</f>
        <v>542897</v>
      </c>
      <c r="K34" s="719">
        <f>H34-E34</f>
        <v>-12553</v>
      </c>
      <c r="L34" s="719" t="s">
        <v>701</v>
      </c>
      <c r="M34" s="719">
        <f>K34</f>
        <v>-12553</v>
      </c>
      <c r="R34" s="727"/>
      <c r="S34" s="727"/>
      <c r="T34" s="727"/>
      <c r="U34" s="727"/>
      <c r="V34" s="727"/>
      <c r="W34" s="727"/>
      <c r="X34" s="727"/>
      <c r="Y34" s="727"/>
      <c r="Z34" s="727"/>
    </row>
    <row r="35" spans="1:26" ht="10.5" customHeight="1">
      <c r="A35" s="719"/>
      <c r="B35" s="1317"/>
      <c r="C35" s="1318"/>
      <c r="D35" s="1319"/>
      <c r="E35" s="719"/>
      <c r="F35" s="719"/>
      <c r="G35" s="719"/>
      <c r="H35" s="719"/>
      <c r="I35" s="719"/>
      <c r="J35" s="719"/>
      <c r="K35" s="719"/>
      <c r="L35" s="719"/>
      <c r="M35" s="719"/>
      <c r="R35" s="727"/>
      <c r="S35" s="727"/>
      <c r="T35" s="727"/>
      <c r="U35" s="727"/>
      <c r="V35" s="727"/>
      <c r="W35" s="727"/>
      <c r="X35" s="727"/>
      <c r="Y35" s="727"/>
      <c r="Z35" s="727"/>
    </row>
    <row r="36" spans="1:26" ht="21.75" customHeight="1">
      <c r="A36" s="719"/>
      <c r="B36" s="1306" t="s">
        <v>592</v>
      </c>
      <c r="C36" s="1307"/>
      <c r="D36" s="1308"/>
      <c r="E36" s="719">
        <f aca="true" t="shared" si="0" ref="E36:M36">E34</f>
        <v>555450</v>
      </c>
      <c r="F36" s="719" t="str">
        <f t="shared" si="0"/>
        <v>-</v>
      </c>
      <c r="G36" s="719">
        <f t="shared" si="0"/>
        <v>555450</v>
      </c>
      <c r="H36" s="719">
        <f t="shared" si="0"/>
        <v>542897</v>
      </c>
      <c r="I36" s="719" t="str">
        <f t="shared" si="0"/>
        <v>-</v>
      </c>
      <c r="J36" s="719">
        <f t="shared" si="0"/>
        <v>542897</v>
      </c>
      <c r="K36" s="719">
        <f t="shared" si="0"/>
        <v>-12553</v>
      </c>
      <c r="L36" s="719" t="str">
        <f t="shared" si="0"/>
        <v>-</v>
      </c>
      <c r="M36" s="719">
        <f t="shared" si="0"/>
        <v>-12553</v>
      </c>
      <c r="R36" s="727"/>
      <c r="S36" s="727"/>
      <c r="T36" s="727"/>
      <c r="U36" s="727"/>
      <c r="V36" s="727"/>
      <c r="W36" s="727"/>
      <c r="X36" s="727"/>
      <c r="Y36" s="727"/>
      <c r="Z36" s="727"/>
    </row>
    <row r="37" spans="1:13" ht="91.5" customHeight="1">
      <c r="A37" s="1309" t="s">
        <v>702</v>
      </c>
      <c r="B37" s="1310"/>
      <c r="C37" s="1310"/>
      <c r="D37" s="1310"/>
      <c r="E37" s="1310"/>
      <c r="F37" s="1310"/>
      <c r="G37" s="1310"/>
      <c r="H37" s="1310"/>
      <c r="I37" s="1310"/>
      <c r="J37" s="1310"/>
      <c r="K37" s="1310"/>
      <c r="L37" s="1310"/>
      <c r="M37" s="1310"/>
    </row>
    <row r="38" ht="15.75">
      <c r="A38" s="718"/>
    </row>
    <row r="39" spans="1:13" ht="19.5" customHeight="1">
      <c r="A39" s="1289" t="s">
        <v>668</v>
      </c>
      <c r="B39" s="1289"/>
      <c r="C39" s="1289"/>
      <c r="D39" s="1289"/>
      <c r="E39" s="1289"/>
      <c r="F39" s="1289"/>
      <c r="G39" s="1289"/>
      <c r="H39" s="1289"/>
      <c r="I39" s="1289"/>
      <c r="J39" s="1289"/>
      <c r="K39" s="1289"/>
      <c r="L39" s="1289"/>
      <c r="M39" s="1289"/>
    </row>
    <row r="40" ht="47.25">
      <c r="A40" s="715" t="s">
        <v>659</v>
      </c>
    </row>
    <row r="41" ht="6" customHeight="1">
      <c r="A41" s="718"/>
    </row>
    <row r="42" spans="1:13" ht="31.5" customHeight="1">
      <c r="A42" s="1291" t="s">
        <v>669</v>
      </c>
      <c r="B42" s="1291" t="s">
        <v>670</v>
      </c>
      <c r="C42" s="1291"/>
      <c r="D42" s="1291"/>
      <c r="E42" s="1291" t="s">
        <v>568</v>
      </c>
      <c r="F42" s="1291"/>
      <c r="G42" s="1291"/>
      <c r="H42" s="1291" t="s">
        <v>661</v>
      </c>
      <c r="I42" s="1291"/>
      <c r="J42" s="1291"/>
      <c r="K42" s="1291" t="s">
        <v>570</v>
      </c>
      <c r="L42" s="1291"/>
      <c r="M42" s="1291"/>
    </row>
    <row r="43" spans="1:13" ht="45.75" customHeight="1">
      <c r="A43" s="1291"/>
      <c r="B43" s="1291"/>
      <c r="C43" s="1291"/>
      <c r="D43" s="1291"/>
      <c r="E43" s="719" t="s">
        <v>571</v>
      </c>
      <c r="F43" s="719" t="s">
        <v>572</v>
      </c>
      <c r="G43" s="719" t="s">
        <v>573</v>
      </c>
      <c r="H43" s="719" t="s">
        <v>571</v>
      </c>
      <c r="I43" s="719" t="s">
        <v>572</v>
      </c>
      <c r="J43" s="719" t="s">
        <v>573</v>
      </c>
      <c r="K43" s="719" t="s">
        <v>571</v>
      </c>
      <c r="L43" s="719" t="s">
        <v>572</v>
      </c>
      <c r="M43" s="719" t="s">
        <v>573</v>
      </c>
    </row>
    <row r="44" spans="1:13" ht="15.75">
      <c r="A44" s="719">
        <v>1</v>
      </c>
      <c r="B44" s="1291">
        <v>2</v>
      </c>
      <c r="C44" s="1291"/>
      <c r="D44" s="1291"/>
      <c r="E44" s="719">
        <v>3</v>
      </c>
      <c r="F44" s="719">
        <v>4</v>
      </c>
      <c r="G44" s="719">
        <v>5</v>
      </c>
      <c r="H44" s="719">
        <v>6</v>
      </c>
      <c r="I44" s="719">
        <v>7</v>
      </c>
      <c r="J44" s="719">
        <v>8</v>
      </c>
      <c r="K44" s="719">
        <v>9</v>
      </c>
      <c r="L44" s="719">
        <v>10</v>
      </c>
      <c r="M44" s="719">
        <v>11</v>
      </c>
    </row>
    <row r="45" spans="1:13" ht="15.75">
      <c r="A45" s="719"/>
      <c r="B45" s="1291"/>
      <c r="C45" s="1291"/>
      <c r="D45" s="1291"/>
      <c r="E45" s="719"/>
      <c r="F45" s="719"/>
      <c r="G45" s="719"/>
      <c r="H45" s="719"/>
      <c r="I45" s="719"/>
      <c r="J45" s="719"/>
      <c r="K45" s="719"/>
      <c r="L45" s="719"/>
      <c r="M45" s="719"/>
    </row>
    <row r="46" ht="15.75">
      <c r="A46" s="718"/>
    </row>
    <row r="47" ht="15.75">
      <c r="A47" s="720" t="s">
        <v>672</v>
      </c>
    </row>
    <row r="48" ht="14.25" customHeight="1">
      <c r="A48" s="718"/>
    </row>
    <row r="49" spans="1:13" ht="81" customHeight="1">
      <c r="A49" s="1291" t="s">
        <v>669</v>
      </c>
      <c r="B49" s="1291" t="s">
        <v>602</v>
      </c>
      <c r="C49" s="1291" t="s">
        <v>603</v>
      </c>
      <c r="D49" s="1291" t="s">
        <v>604</v>
      </c>
      <c r="E49" s="1291" t="s">
        <v>568</v>
      </c>
      <c r="F49" s="1291"/>
      <c r="G49" s="1291"/>
      <c r="H49" s="1291" t="s">
        <v>673</v>
      </c>
      <c r="I49" s="1291"/>
      <c r="J49" s="1291"/>
      <c r="K49" s="1291" t="s">
        <v>570</v>
      </c>
      <c r="L49" s="1291"/>
      <c r="M49" s="1291"/>
    </row>
    <row r="50" spans="1:13" ht="30.75" customHeight="1">
      <c r="A50" s="1291"/>
      <c r="B50" s="1291"/>
      <c r="C50" s="1291"/>
      <c r="D50" s="1291"/>
      <c r="E50" s="719" t="s">
        <v>571</v>
      </c>
      <c r="F50" s="719" t="s">
        <v>572</v>
      </c>
      <c r="G50" s="719" t="s">
        <v>573</v>
      </c>
      <c r="H50" s="719" t="s">
        <v>571</v>
      </c>
      <c r="I50" s="719" t="s">
        <v>572</v>
      </c>
      <c r="J50" s="719" t="s">
        <v>573</v>
      </c>
      <c r="K50" s="719" t="s">
        <v>571</v>
      </c>
      <c r="L50" s="719" t="s">
        <v>572</v>
      </c>
      <c r="M50" s="719" t="s">
        <v>573</v>
      </c>
    </row>
    <row r="51" spans="1:13" ht="15.75">
      <c r="A51" s="719">
        <v>1</v>
      </c>
      <c r="B51" s="719">
        <v>2</v>
      </c>
      <c r="C51" s="719">
        <v>3</v>
      </c>
      <c r="D51" s="719">
        <v>4</v>
      </c>
      <c r="E51" s="719">
        <v>5</v>
      </c>
      <c r="F51" s="719">
        <v>6</v>
      </c>
      <c r="G51" s="719">
        <v>7</v>
      </c>
      <c r="H51" s="719">
        <v>8</v>
      </c>
      <c r="I51" s="719">
        <v>9</v>
      </c>
      <c r="J51" s="719">
        <v>10</v>
      </c>
      <c r="K51" s="719">
        <v>11</v>
      </c>
      <c r="L51" s="719">
        <v>12</v>
      </c>
      <c r="M51" s="719">
        <v>13</v>
      </c>
    </row>
    <row r="52" spans="1:13" ht="15.75">
      <c r="A52" s="719">
        <v>1</v>
      </c>
      <c r="B52" s="719" t="s">
        <v>607</v>
      </c>
      <c r="C52" s="719"/>
      <c r="D52" s="719"/>
      <c r="E52" s="719"/>
      <c r="F52" s="719"/>
      <c r="G52" s="719"/>
      <c r="H52" s="719"/>
      <c r="I52" s="719"/>
      <c r="J52" s="719"/>
      <c r="K52" s="719"/>
      <c r="L52" s="719"/>
      <c r="M52" s="719"/>
    </row>
    <row r="53" spans="1:13" ht="89.25">
      <c r="A53" s="719"/>
      <c r="B53" s="728" t="s">
        <v>703</v>
      </c>
      <c r="C53" s="719" t="s">
        <v>609</v>
      </c>
      <c r="D53" s="729" t="s">
        <v>704</v>
      </c>
      <c r="E53" s="719">
        <v>1</v>
      </c>
      <c r="F53" s="719" t="s">
        <v>701</v>
      </c>
      <c r="G53" s="719">
        <v>1</v>
      </c>
      <c r="H53" s="719">
        <v>1</v>
      </c>
      <c r="I53" s="719" t="s">
        <v>701</v>
      </c>
      <c r="J53" s="719">
        <v>1</v>
      </c>
      <c r="K53" s="719">
        <v>0</v>
      </c>
      <c r="L53" s="719" t="s">
        <v>701</v>
      </c>
      <c r="M53" s="719">
        <v>0</v>
      </c>
    </row>
    <row r="54" spans="1:13" ht="140.25">
      <c r="A54" s="719"/>
      <c r="B54" s="728" t="s">
        <v>705</v>
      </c>
      <c r="C54" s="719" t="s">
        <v>706</v>
      </c>
      <c r="D54" s="730" t="s">
        <v>707</v>
      </c>
      <c r="E54" s="719">
        <v>6</v>
      </c>
      <c r="F54" s="719" t="s">
        <v>701</v>
      </c>
      <c r="G54" s="719">
        <f>E54</f>
        <v>6</v>
      </c>
      <c r="H54" s="719">
        <v>6</v>
      </c>
      <c r="I54" s="719" t="s">
        <v>701</v>
      </c>
      <c r="J54" s="719">
        <v>6</v>
      </c>
      <c r="K54" s="719">
        <v>0</v>
      </c>
      <c r="L54" s="719" t="s">
        <v>701</v>
      </c>
      <c r="M54" s="719">
        <v>0</v>
      </c>
    </row>
    <row r="55" spans="1:13" ht="25.5" customHeight="1">
      <c r="A55" s="1291" t="s">
        <v>305</v>
      </c>
      <c r="B55" s="1291"/>
      <c r="C55" s="1291"/>
      <c r="D55" s="1291"/>
      <c r="E55" s="1291"/>
      <c r="F55" s="1291"/>
      <c r="G55" s="1291"/>
      <c r="H55" s="1291"/>
      <c r="I55" s="1291"/>
      <c r="J55" s="1291"/>
      <c r="K55" s="1291"/>
      <c r="L55" s="1291"/>
      <c r="M55" s="1291"/>
    </row>
    <row r="56" spans="1:13" ht="15.75">
      <c r="A56" s="721">
        <v>2</v>
      </c>
      <c r="B56" s="721" t="s">
        <v>612</v>
      </c>
      <c r="C56" s="719"/>
      <c r="D56" s="719"/>
      <c r="E56" s="719"/>
      <c r="F56" s="719"/>
      <c r="G56" s="719"/>
      <c r="H56" s="719"/>
      <c r="I56" s="719"/>
      <c r="J56" s="719"/>
      <c r="K56" s="719"/>
      <c r="L56" s="719"/>
      <c r="M56" s="719"/>
    </row>
    <row r="57" spans="1:13" ht="103.5" customHeight="1">
      <c r="A57" s="719"/>
      <c r="B57" s="728" t="s">
        <v>708</v>
      </c>
      <c r="C57" s="719" t="s">
        <v>609</v>
      </c>
      <c r="D57" s="719"/>
      <c r="E57" s="719">
        <v>0</v>
      </c>
      <c r="F57" s="719" t="s">
        <v>701</v>
      </c>
      <c r="G57" s="719">
        <v>0</v>
      </c>
      <c r="H57" s="719">
        <v>0</v>
      </c>
      <c r="I57" s="719" t="s">
        <v>701</v>
      </c>
      <c r="J57" s="719">
        <v>0</v>
      </c>
      <c r="K57" s="719">
        <v>0</v>
      </c>
      <c r="L57" s="719" t="s">
        <v>701</v>
      </c>
      <c r="M57" s="719">
        <v>0</v>
      </c>
    </row>
    <row r="58" spans="1:13" ht="127.5">
      <c r="A58" s="719"/>
      <c r="B58" s="731" t="s">
        <v>709</v>
      </c>
      <c r="C58" s="719" t="s">
        <v>609</v>
      </c>
      <c r="D58" s="730" t="s">
        <v>710</v>
      </c>
      <c r="E58" s="719">
        <v>38</v>
      </c>
      <c r="F58" s="719" t="s">
        <v>701</v>
      </c>
      <c r="G58" s="719">
        <v>38</v>
      </c>
      <c r="H58" s="732">
        <v>34</v>
      </c>
      <c r="I58" s="732" t="s">
        <v>701</v>
      </c>
      <c r="J58" s="732">
        <v>34</v>
      </c>
      <c r="K58" s="732">
        <f>H58-E58</f>
        <v>-4</v>
      </c>
      <c r="L58" s="732" t="s">
        <v>701</v>
      </c>
      <c r="M58" s="732">
        <f>K58</f>
        <v>-4</v>
      </c>
    </row>
    <row r="59" spans="1:13" ht="51" customHeight="1">
      <c r="A59" s="1313" t="s">
        <v>711</v>
      </c>
      <c r="B59" s="1314"/>
      <c r="C59" s="1314"/>
      <c r="D59" s="1314"/>
      <c r="E59" s="1314"/>
      <c r="F59" s="1314"/>
      <c r="G59" s="1314"/>
      <c r="H59" s="1314"/>
      <c r="I59" s="1314"/>
      <c r="J59" s="1314"/>
      <c r="K59" s="1314"/>
      <c r="L59" s="1314"/>
      <c r="M59" s="1315"/>
    </row>
    <row r="60" spans="1:13" ht="15.75" customHeight="1">
      <c r="A60" s="721">
        <v>3</v>
      </c>
      <c r="B60" s="719" t="s">
        <v>617</v>
      </c>
      <c r="C60" s="719"/>
      <c r="D60" s="719"/>
      <c r="E60" s="719"/>
      <c r="F60" s="719"/>
      <c r="G60" s="719"/>
      <c r="H60" s="719"/>
      <c r="I60" s="719"/>
      <c r="J60" s="719"/>
      <c r="K60" s="719"/>
      <c r="L60" s="719"/>
      <c r="M60" s="719"/>
    </row>
    <row r="61" spans="1:13" ht="63.75">
      <c r="A61" s="719"/>
      <c r="B61" s="728" t="s">
        <v>712</v>
      </c>
      <c r="C61" s="719" t="s">
        <v>398</v>
      </c>
      <c r="D61" s="733" t="s">
        <v>713</v>
      </c>
      <c r="E61" s="719">
        <v>555450</v>
      </c>
      <c r="F61" s="719" t="s">
        <v>701</v>
      </c>
      <c r="G61" s="719">
        <f>E61</f>
        <v>555450</v>
      </c>
      <c r="H61" s="719">
        <v>542897</v>
      </c>
      <c r="I61" s="719" t="s">
        <v>701</v>
      </c>
      <c r="J61" s="719">
        <f>H61</f>
        <v>542897</v>
      </c>
      <c r="K61" s="719">
        <f>H61-E61</f>
        <v>-12553</v>
      </c>
      <c r="L61" s="719" t="s">
        <v>701</v>
      </c>
      <c r="M61" s="719">
        <f>K61</f>
        <v>-12553</v>
      </c>
    </row>
    <row r="62" spans="1:13" ht="76.5">
      <c r="A62" s="719"/>
      <c r="B62" s="728" t="s">
        <v>714</v>
      </c>
      <c r="C62" s="719" t="s">
        <v>398</v>
      </c>
      <c r="D62" s="730" t="s">
        <v>715</v>
      </c>
      <c r="E62" s="734">
        <f>E61/E54</f>
        <v>92575</v>
      </c>
      <c r="F62" s="734" t="s">
        <v>701</v>
      </c>
      <c r="G62" s="734">
        <f>E62</f>
        <v>92575</v>
      </c>
      <c r="H62" s="719">
        <f>H61/H54</f>
        <v>90482.83333333333</v>
      </c>
      <c r="I62" s="719" t="s">
        <v>701</v>
      </c>
      <c r="J62" s="719">
        <f>H62</f>
        <v>90482.83333333333</v>
      </c>
      <c r="K62" s="719">
        <f>H62-E62</f>
        <v>-2092.1666666666715</v>
      </c>
      <c r="L62" s="719" t="s">
        <v>701</v>
      </c>
      <c r="M62" s="719">
        <f>K62</f>
        <v>-2092.1666666666715</v>
      </c>
    </row>
    <row r="63" spans="1:13" ht="66.75" customHeight="1">
      <c r="A63" s="719"/>
      <c r="B63" s="731" t="s">
        <v>716</v>
      </c>
      <c r="C63" s="719" t="s">
        <v>398</v>
      </c>
      <c r="D63" s="730" t="s">
        <v>717</v>
      </c>
      <c r="E63" s="719">
        <f>E61/E58</f>
        <v>14617.105263157895</v>
      </c>
      <c r="F63" s="719" t="s">
        <v>701</v>
      </c>
      <c r="G63" s="734">
        <f>E63</f>
        <v>14617.105263157895</v>
      </c>
      <c r="H63" s="735">
        <f>H61/H58</f>
        <v>15967.558823529413</v>
      </c>
      <c r="I63" s="735" t="s">
        <v>701</v>
      </c>
      <c r="J63" s="735">
        <f>H63</f>
        <v>15967.558823529413</v>
      </c>
      <c r="K63" s="735">
        <f>H63-E63</f>
        <v>1350.4535603715176</v>
      </c>
      <c r="L63" s="735" t="s">
        <v>701</v>
      </c>
      <c r="M63" s="735">
        <f>K63</f>
        <v>1350.4535603715176</v>
      </c>
    </row>
    <row r="64" spans="1:13" ht="51">
      <c r="A64" s="719"/>
      <c r="B64" s="728" t="s">
        <v>718</v>
      </c>
      <c r="C64" s="719" t="s">
        <v>398</v>
      </c>
      <c r="D64" s="733" t="s">
        <v>719</v>
      </c>
      <c r="E64" s="732">
        <f>E61/E69</f>
        <v>185.15</v>
      </c>
      <c r="F64" s="732" t="s">
        <v>701</v>
      </c>
      <c r="G64" s="732">
        <f>E64</f>
        <v>185.15</v>
      </c>
      <c r="H64" s="735">
        <f>H61/H69</f>
        <v>180.0653399668325</v>
      </c>
      <c r="I64" s="735" t="s">
        <v>701</v>
      </c>
      <c r="J64" s="735">
        <f>H64</f>
        <v>180.0653399668325</v>
      </c>
      <c r="K64" s="735">
        <f>J64-G64</f>
        <v>-5.084660033167495</v>
      </c>
      <c r="L64" s="735" t="s">
        <v>701</v>
      </c>
      <c r="M64" s="735">
        <f>K64</f>
        <v>-5.084660033167495</v>
      </c>
    </row>
    <row r="65" spans="1:13" ht="51" customHeight="1">
      <c r="A65" s="1316" t="s">
        <v>720</v>
      </c>
      <c r="B65" s="1316"/>
      <c r="C65" s="1316"/>
      <c r="D65" s="1316"/>
      <c r="E65" s="1316"/>
      <c r="F65" s="1316"/>
      <c r="G65" s="1316"/>
      <c r="H65" s="1316"/>
      <c r="I65" s="1316"/>
      <c r="J65" s="1316"/>
      <c r="K65" s="1316"/>
      <c r="L65" s="1316"/>
      <c r="M65" s="1316"/>
    </row>
    <row r="66" spans="1:13" ht="15.75">
      <c r="A66" s="719">
        <v>4</v>
      </c>
      <c r="B66" s="719" t="s">
        <v>633</v>
      </c>
      <c r="C66" s="719"/>
      <c r="D66" s="719"/>
      <c r="E66" s="719"/>
      <c r="F66" s="719"/>
      <c r="G66" s="719"/>
      <c r="H66" s="719"/>
      <c r="I66" s="719"/>
      <c r="J66" s="719"/>
      <c r="K66" s="719"/>
      <c r="L66" s="719"/>
      <c r="M66" s="719"/>
    </row>
    <row r="67" spans="1:13" ht="204" customHeight="1">
      <c r="A67" s="719"/>
      <c r="B67" s="731" t="s">
        <v>721</v>
      </c>
      <c r="C67" s="719" t="s">
        <v>706</v>
      </c>
      <c r="D67" s="730" t="s">
        <v>710</v>
      </c>
      <c r="E67" s="719">
        <v>3</v>
      </c>
      <c r="F67" s="719" t="s">
        <v>701</v>
      </c>
      <c r="G67" s="719">
        <f>E67</f>
        <v>3</v>
      </c>
      <c r="H67" s="732">
        <v>8</v>
      </c>
      <c r="I67" s="732" t="s">
        <v>701</v>
      </c>
      <c r="J67" s="732">
        <v>8</v>
      </c>
      <c r="K67" s="732">
        <f>H67-E67</f>
        <v>5</v>
      </c>
      <c r="L67" s="732" t="s">
        <v>701</v>
      </c>
      <c r="M67" s="732">
        <f>K67</f>
        <v>5</v>
      </c>
    </row>
    <row r="68" spans="1:13" ht="102">
      <c r="A68" s="719"/>
      <c r="B68" s="728" t="s">
        <v>722</v>
      </c>
      <c r="C68" s="719" t="s">
        <v>706</v>
      </c>
      <c r="D68" s="730" t="s">
        <v>710</v>
      </c>
      <c r="E68" s="719">
        <v>0</v>
      </c>
      <c r="F68" s="719" t="s">
        <v>701</v>
      </c>
      <c r="G68" s="719">
        <v>0</v>
      </c>
      <c r="H68" s="732">
        <v>0</v>
      </c>
      <c r="I68" s="732" t="s">
        <v>701</v>
      </c>
      <c r="J68" s="732">
        <v>0</v>
      </c>
      <c r="K68" s="732">
        <v>0</v>
      </c>
      <c r="L68" s="732" t="s">
        <v>701</v>
      </c>
      <c r="M68" s="732">
        <v>0</v>
      </c>
    </row>
    <row r="69" spans="1:13" ht="102">
      <c r="A69" s="719"/>
      <c r="B69" s="728" t="s">
        <v>723</v>
      </c>
      <c r="C69" s="721" t="s">
        <v>609</v>
      </c>
      <c r="D69" s="730" t="s">
        <v>710</v>
      </c>
      <c r="E69" s="719">
        <v>3000</v>
      </c>
      <c r="F69" s="719" t="s">
        <v>701</v>
      </c>
      <c r="G69" s="719">
        <f>E69</f>
        <v>3000</v>
      </c>
      <c r="H69" s="732">
        <v>3015</v>
      </c>
      <c r="I69" s="732" t="s">
        <v>701</v>
      </c>
      <c r="J69" s="732">
        <v>3015</v>
      </c>
      <c r="K69" s="732">
        <f>J69-G69</f>
        <v>15</v>
      </c>
      <c r="L69" s="732" t="s">
        <v>701</v>
      </c>
      <c r="M69" s="732">
        <f>K69</f>
        <v>15</v>
      </c>
    </row>
    <row r="70" spans="1:13" ht="102">
      <c r="A70" s="719"/>
      <c r="B70" s="731" t="s">
        <v>724</v>
      </c>
      <c r="C70" s="721" t="s">
        <v>635</v>
      </c>
      <c r="D70" s="730" t="s">
        <v>710</v>
      </c>
      <c r="E70" s="719">
        <v>5</v>
      </c>
      <c r="F70" s="719" t="s">
        <v>701</v>
      </c>
      <c r="G70" s="719">
        <f>E70</f>
        <v>5</v>
      </c>
      <c r="H70" s="732">
        <v>5</v>
      </c>
      <c r="I70" s="732" t="s">
        <v>701</v>
      </c>
      <c r="J70" s="732">
        <v>5</v>
      </c>
      <c r="K70" s="732">
        <v>0</v>
      </c>
      <c r="L70" s="732" t="s">
        <v>701</v>
      </c>
      <c r="M70" s="732">
        <v>0</v>
      </c>
    </row>
    <row r="71" spans="1:13" ht="127.5">
      <c r="A71" s="719"/>
      <c r="B71" s="731" t="s">
        <v>725</v>
      </c>
      <c r="C71" s="721" t="s">
        <v>635</v>
      </c>
      <c r="D71" s="730" t="s">
        <v>710</v>
      </c>
      <c r="E71" s="719">
        <v>5</v>
      </c>
      <c r="F71" s="719" t="s">
        <v>701</v>
      </c>
      <c r="G71" s="719">
        <v>5</v>
      </c>
      <c r="H71" s="732">
        <v>5</v>
      </c>
      <c r="I71" s="732" t="s">
        <v>701</v>
      </c>
      <c r="J71" s="732">
        <v>5</v>
      </c>
      <c r="K71" s="732">
        <v>0</v>
      </c>
      <c r="L71" s="732" t="s">
        <v>701</v>
      </c>
      <c r="M71" s="732">
        <v>0</v>
      </c>
    </row>
    <row r="72" spans="1:13" ht="55.5" customHeight="1">
      <c r="A72" s="1316" t="s">
        <v>726</v>
      </c>
      <c r="B72" s="1316"/>
      <c r="C72" s="1316"/>
      <c r="D72" s="1316"/>
      <c r="E72" s="1316"/>
      <c r="F72" s="1316"/>
      <c r="G72" s="1316"/>
      <c r="H72" s="1316"/>
      <c r="I72" s="1316"/>
      <c r="J72" s="1316"/>
      <c r="K72" s="1316"/>
      <c r="L72" s="1316"/>
      <c r="M72" s="1316"/>
    </row>
    <row r="73" spans="1:13" ht="69" customHeight="1">
      <c r="A73" s="1316" t="s">
        <v>727</v>
      </c>
      <c r="B73" s="1316"/>
      <c r="C73" s="1316"/>
      <c r="D73" s="1316"/>
      <c r="E73" s="1316"/>
      <c r="F73" s="1316"/>
      <c r="G73" s="1316"/>
      <c r="H73" s="1316"/>
      <c r="I73" s="1316"/>
      <c r="J73" s="1316"/>
      <c r="K73" s="1316"/>
      <c r="L73" s="1316"/>
      <c r="M73" s="1316"/>
    </row>
    <row r="74" spans="1:13" ht="15.75">
      <c r="A74" s="736"/>
      <c r="B74" s="737"/>
      <c r="C74" s="737"/>
      <c r="D74" s="737"/>
      <c r="E74" s="737"/>
      <c r="F74" s="737"/>
      <c r="G74" s="737"/>
      <c r="H74" s="737"/>
      <c r="I74" s="737"/>
      <c r="J74" s="737"/>
      <c r="K74" s="737"/>
      <c r="L74" s="737"/>
      <c r="M74" s="737"/>
    </row>
    <row r="75" spans="1:13" ht="71.25" customHeight="1">
      <c r="A75" s="1321" t="s">
        <v>728</v>
      </c>
      <c r="B75" s="1321"/>
      <c r="C75" s="1321"/>
      <c r="D75" s="1321"/>
      <c r="E75" s="1321"/>
      <c r="F75" s="1321"/>
      <c r="G75" s="1321"/>
      <c r="H75" s="1321"/>
      <c r="I75" s="1321"/>
      <c r="J75" s="1321"/>
      <c r="K75" s="1321"/>
      <c r="L75" s="1321"/>
      <c r="M75" s="1321"/>
    </row>
    <row r="76" spans="1:4" ht="16.5" customHeight="1">
      <c r="A76" s="1292" t="s">
        <v>310</v>
      </c>
      <c r="B76" s="1292"/>
      <c r="C76" s="1292"/>
      <c r="D76" s="1292"/>
    </row>
    <row r="77" spans="1:4" ht="19.5" customHeight="1">
      <c r="A77" s="738" t="s">
        <v>311</v>
      </c>
      <c r="B77" s="738"/>
      <c r="C77" s="738"/>
      <c r="D77" s="738"/>
    </row>
    <row r="78" spans="1:5" ht="15.75">
      <c r="A78" s="1320" t="s">
        <v>312</v>
      </c>
      <c r="B78" s="1320"/>
      <c r="C78" s="1320"/>
      <c r="D78" s="1320"/>
      <c r="E78" s="1320"/>
    </row>
    <row r="79" spans="1:13" ht="15.75">
      <c r="A79" s="1320"/>
      <c r="B79" s="1320"/>
      <c r="C79" s="1320"/>
      <c r="D79" s="1320"/>
      <c r="E79" s="1320"/>
      <c r="G79" s="1312"/>
      <c r="H79" s="1312"/>
      <c r="J79" s="1312" t="s">
        <v>639</v>
      </c>
      <c r="K79" s="1312"/>
      <c r="L79" s="1312"/>
      <c r="M79" s="1312"/>
    </row>
    <row r="80" spans="1:13" ht="15.75" customHeight="1">
      <c r="A80" s="739"/>
      <c r="B80" s="739"/>
      <c r="C80" s="739"/>
      <c r="D80" s="739"/>
      <c r="E80" s="739"/>
      <c r="J80" s="1311" t="s">
        <v>313</v>
      </c>
      <c r="K80" s="1311"/>
      <c r="L80" s="1311"/>
      <c r="M80" s="1311"/>
    </row>
    <row r="81" spans="1:13" ht="43.5" customHeight="1">
      <c r="A81" s="1320" t="s">
        <v>314</v>
      </c>
      <c r="B81" s="1320"/>
      <c r="C81" s="1320"/>
      <c r="D81" s="1320"/>
      <c r="E81" s="1320"/>
      <c r="G81" s="1312"/>
      <c r="H81" s="1312"/>
      <c r="J81" s="1312" t="s">
        <v>643</v>
      </c>
      <c r="K81" s="1312"/>
      <c r="L81" s="1312"/>
      <c r="M81" s="1312"/>
    </row>
    <row r="82" spans="1:13" ht="15.75" customHeight="1">
      <c r="A82" s="1320"/>
      <c r="B82" s="1320"/>
      <c r="C82" s="1320"/>
      <c r="D82" s="1320"/>
      <c r="E82" s="1320"/>
      <c r="J82" s="1311" t="s">
        <v>313</v>
      </c>
      <c r="K82" s="1311"/>
      <c r="L82" s="1311"/>
      <c r="M82" s="1311"/>
    </row>
  </sheetData>
  <sheetProtection/>
  <mergeCells count="62">
    <mergeCell ref="A73:M73"/>
    <mergeCell ref="B33:D33"/>
    <mergeCell ref="J81:M81"/>
    <mergeCell ref="J82:M82"/>
    <mergeCell ref="B45:D45"/>
    <mergeCell ref="A78:E79"/>
    <mergeCell ref="A81:E82"/>
    <mergeCell ref="G79:H79"/>
    <mergeCell ref="G81:H81"/>
    <mergeCell ref="A75:M75"/>
    <mergeCell ref="A72:M72"/>
    <mergeCell ref="D49:D50"/>
    <mergeCell ref="A59:M59"/>
    <mergeCell ref="A65:M65"/>
    <mergeCell ref="B31:D32"/>
    <mergeCell ref="B35:D35"/>
    <mergeCell ref="A39:M39"/>
    <mergeCell ref="B42:D43"/>
    <mergeCell ref="K42:M42"/>
    <mergeCell ref="E42:G42"/>
    <mergeCell ref="H42:J42"/>
    <mergeCell ref="B49:B50"/>
    <mergeCell ref="A37:M37"/>
    <mergeCell ref="B44:D44"/>
    <mergeCell ref="J80:M80"/>
    <mergeCell ref="J79:M79"/>
    <mergeCell ref="A76:D76"/>
    <mergeCell ref="K49:M49"/>
    <mergeCell ref="A55:M55"/>
    <mergeCell ref="A49:A50"/>
    <mergeCell ref="C49:C50"/>
    <mergeCell ref="X31:Z31"/>
    <mergeCell ref="E14:M14"/>
    <mergeCell ref="E15:M15"/>
    <mergeCell ref="B18:M18"/>
    <mergeCell ref="B19:M19"/>
    <mergeCell ref="B25:M25"/>
    <mergeCell ref="B26:M26"/>
    <mergeCell ref="J1:M4"/>
    <mergeCell ref="R31:T31"/>
    <mergeCell ref="A10:A11"/>
    <mergeCell ref="H31:J31"/>
    <mergeCell ref="K31:M31"/>
    <mergeCell ref="U31:W31"/>
    <mergeCell ref="A7:M7"/>
    <mergeCell ref="A8:M8"/>
    <mergeCell ref="E10:M10"/>
    <mergeCell ref="E11:M11"/>
    <mergeCell ref="E12:M12"/>
    <mergeCell ref="A21:M21"/>
    <mergeCell ref="E13:M13"/>
    <mergeCell ref="A12:A13"/>
    <mergeCell ref="B34:D34"/>
    <mergeCell ref="A28:M28"/>
    <mergeCell ref="A14:A15"/>
    <mergeCell ref="E49:G49"/>
    <mergeCell ref="H49:J49"/>
    <mergeCell ref="A42:A43"/>
    <mergeCell ref="A16:M16"/>
    <mergeCell ref="A31:A32"/>
    <mergeCell ref="E31:G31"/>
    <mergeCell ref="B36:D36"/>
  </mergeCells>
  <printOptions/>
  <pageMargins left="0.16" right="0.16" top="0.35" bottom="0.3" header="0.31496062992125984" footer="0.31496062992125984"/>
  <pageSetup fitToHeight="0" fitToWidth="1" orientation="portrait" paperSize="9" scale="68" r:id="rId1"/>
</worksheet>
</file>

<file path=xl/worksheets/sheet4.xml><?xml version="1.0" encoding="utf-8"?>
<worksheet xmlns="http://schemas.openxmlformats.org/spreadsheetml/2006/main" xmlns:r="http://schemas.openxmlformats.org/officeDocument/2006/relationships">
  <sheetPr>
    <pageSetUpPr fitToPage="1"/>
  </sheetPr>
  <dimension ref="A1:Z95"/>
  <sheetViews>
    <sheetView view="pageBreakPreview" zoomScale="60" workbookViewId="0" topLeftCell="A66">
      <selection activeCell="A83" sqref="A83:M83"/>
    </sheetView>
  </sheetViews>
  <sheetFormatPr defaultColWidth="9.00390625" defaultRowHeight="12.75" outlineLevelRow="1"/>
  <cols>
    <col min="1" max="1" width="4.375" style="51" customWidth="1"/>
    <col min="2" max="2" width="20.00390625" style="51" customWidth="1"/>
    <col min="3" max="3" width="10.25390625" style="51" customWidth="1"/>
    <col min="4" max="4" width="12.375" style="51" customWidth="1"/>
    <col min="5" max="13" width="13.00390625" style="51" customWidth="1"/>
    <col min="14" max="16384" width="9.125" style="51" customWidth="1"/>
  </cols>
  <sheetData>
    <row r="1" spans="10:13" ht="15.75" customHeight="1">
      <c r="J1" s="701" t="s">
        <v>644</v>
      </c>
      <c r="K1" s="701"/>
      <c r="L1" s="701"/>
      <c r="M1" s="701"/>
    </row>
    <row r="2" spans="10:13" ht="15.75">
      <c r="J2" s="701"/>
      <c r="K2" s="701"/>
      <c r="L2" s="701"/>
      <c r="M2" s="701"/>
    </row>
    <row r="3" spans="10:13" ht="15.75">
      <c r="J3" s="701"/>
      <c r="K3" s="701"/>
      <c r="L3" s="701"/>
      <c r="M3" s="701"/>
    </row>
    <row r="4" spans="10:13" ht="15.75">
      <c r="J4" s="701"/>
      <c r="K4" s="701"/>
      <c r="L4" s="701"/>
      <c r="M4" s="701"/>
    </row>
    <row r="5" spans="1:13" ht="15.75">
      <c r="A5" s="686" t="s">
        <v>215</v>
      </c>
      <c r="B5" s="686"/>
      <c r="C5" s="686"/>
      <c r="D5" s="686"/>
      <c r="E5" s="686"/>
      <c r="F5" s="686"/>
      <c r="G5" s="686"/>
      <c r="H5" s="686"/>
      <c r="I5" s="686"/>
      <c r="J5" s="686"/>
      <c r="K5" s="686"/>
      <c r="L5" s="686"/>
      <c r="M5" s="686"/>
    </row>
    <row r="6" spans="1:13" ht="15.75">
      <c r="A6" s="686" t="s">
        <v>645</v>
      </c>
      <c r="B6" s="686"/>
      <c r="C6" s="686"/>
      <c r="D6" s="686"/>
      <c r="E6" s="686"/>
      <c r="F6" s="686"/>
      <c r="G6" s="686"/>
      <c r="H6" s="686"/>
      <c r="I6" s="686"/>
      <c r="J6" s="686"/>
      <c r="K6" s="686"/>
      <c r="L6" s="686"/>
      <c r="M6" s="686"/>
    </row>
    <row r="7" spans="1:13" ht="15.75">
      <c r="A7" s="696" t="s">
        <v>551</v>
      </c>
      <c r="B7" s="52" t="s">
        <v>552</v>
      </c>
      <c r="C7" s="53"/>
      <c r="E7" s="697" t="s">
        <v>553</v>
      </c>
      <c r="F7" s="697"/>
      <c r="G7" s="697"/>
      <c r="H7" s="697"/>
      <c r="I7" s="697"/>
      <c r="J7" s="697"/>
      <c r="K7" s="697"/>
      <c r="L7" s="697"/>
      <c r="M7" s="697"/>
    </row>
    <row r="8" spans="1:13" ht="15" customHeight="1">
      <c r="A8" s="696"/>
      <c r="B8" s="50" t="s">
        <v>646</v>
      </c>
      <c r="C8" s="53"/>
      <c r="E8" s="700" t="s">
        <v>555</v>
      </c>
      <c r="F8" s="700"/>
      <c r="G8" s="700"/>
      <c r="H8" s="700"/>
      <c r="I8" s="700"/>
      <c r="J8" s="700"/>
      <c r="K8" s="700"/>
      <c r="L8" s="700"/>
      <c r="M8" s="700"/>
    </row>
    <row r="9" spans="1:13" ht="15.75">
      <c r="A9" s="696" t="s">
        <v>556</v>
      </c>
      <c r="B9" s="52" t="s">
        <v>557</v>
      </c>
      <c r="C9" s="53"/>
      <c r="E9" s="697" t="s">
        <v>553</v>
      </c>
      <c r="F9" s="697"/>
      <c r="G9" s="697"/>
      <c r="H9" s="697"/>
      <c r="I9" s="697"/>
      <c r="J9" s="697"/>
      <c r="K9" s="697"/>
      <c r="L9" s="697"/>
      <c r="M9" s="697"/>
    </row>
    <row r="10" spans="1:13" ht="15" customHeight="1">
      <c r="A10" s="696"/>
      <c r="B10" s="50" t="s">
        <v>646</v>
      </c>
      <c r="C10" s="53"/>
      <c r="E10" s="698" t="s">
        <v>558</v>
      </c>
      <c r="F10" s="698"/>
      <c r="G10" s="698"/>
      <c r="H10" s="698"/>
      <c r="I10" s="698"/>
      <c r="J10" s="698"/>
      <c r="K10" s="698"/>
      <c r="L10" s="698"/>
      <c r="M10" s="698"/>
    </row>
    <row r="11" spans="1:13" ht="34.5" customHeight="1">
      <c r="A11" s="696" t="s">
        <v>559</v>
      </c>
      <c r="B11" s="52" t="s">
        <v>337</v>
      </c>
      <c r="C11" s="52" t="s">
        <v>338</v>
      </c>
      <c r="E11" s="699" t="s">
        <v>339</v>
      </c>
      <c r="F11" s="699"/>
      <c r="G11" s="699"/>
      <c r="H11" s="699"/>
      <c r="I11" s="699"/>
      <c r="J11" s="699"/>
      <c r="K11" s="699"/>
      <c r="L11" s="699"/>
      <c r="M11" s="699"/>
    </row>
    <row r="12" spans="1:13" ht="27.75" customHeight="1">
      <c r="A12" s="696"/>
      <c r="B12" s="54" t="s">
        <v>650</v>
      </c>
      <c r="C12" s="54" t="s">
        <v>563</v>
      </c>
      <c r="E12" s="700" t="s">
        <v>564</v>
      </c>
      <c r="F12" s="700"/>
      <c r="G12" s="700"/>
      <c r="H12" s="700"/>
      <c r="I12" s="700"/>
      <c r="J12" s="700"/>
      <c r="K12" s="700"/>
      <c r="L12" s="700"/>
      <c r="M12" s="700"/>
    </row>
    <row r="13" spans="1:13" ht="19.5" customHeight="1">
      <c r="A13" s="769" t="s">
        <v>651</v>
      </c>
      <c r="B13" s="769"/>
      <c r="C13" s="769"/>
      <c r="D13" s="769"/>
      <c r="E13" s="769"/>
      <c r="F13" s="769"/>
      <c r="G13" s="769"/>
      <c r="H13" s="769"/>
      <c r="I13" s="769"/>
      <c r="J13" s="769"/>
      <c r="K13" s="769"/>
      <c r="L13" s="769"/>
      <c r="M13" s="769"/>
    </row>
    <row r="15" spans="1:13" ht="31.5">
      <c r="A15" s="55" t="s">
        <v>576</v>
      </c>
      <c r="B15" s="725" t="s">
        <v>652</v>
      </c>
      <c r="C15" s="725"/>
      <c r="D15" s="725"/>
      <c r="E15" s="725"/>
      <c r="F15" s="725"/>
      <c r="G15" s="725"/>
      <c r="H15" s="725"/>
      <c r="I15" s="725"/>
      <c r="J15" s="725"/>
      <c r="K15" s="725"/>
      <c r="L15" s="725"/>
      <c r="M15" s="725"/>
    </row>
    <row r="16" spans="1:13" ht="15.75">
      <c r="A16" s="55">
        <v>1</v>
      </c>
      <c r="B16" s="726" t="s">
        <v>653</v>
      </c>
      <c r="C16" s="702"/>
      <c r="D16" s="702"/>
      <c r="E16" s="702"/>
      <c r="F16" s="702"/>
      <c r="G16" s="702"/>
      <c r="H16" s="702"/>
      <c r="I16" s="702"/>
      <c r="J16" s="702"/>
      <c r="K16" s="702"/>
      <c r="L16" s="702"/>
      <c r="M16" s="703"/>
    </row>
    <row r="17" spans="1:13" ht="15.75">
      <c r="A17" s="55"/>
      <c r="B17" s="725"/>
      <c r="C17" s="725"/>
      <c r="D17" s="725"/>
      <c r="E17" s="725"/>
      <c r="F17" s="725"/>
      <c r="G17" s="725"/>
      <c r="H17" s="725"/>
      <c r="I17" s="725"/>
      <c r="J17" s="725"/>
      <c r="K17" s="725"/>
      <c r="L17" s="725"/>
      <c r="M17" s="725"/>
    </row>
    <row r="19" ht="15.75">
      <c r="A19" s="56" t="s">
        <v>654</v>
      </c>
    </row>
    <row r="20" spans="1:13" ht="31.5" customHeight="1">
      <c r="A20" s="724" t="s">
        <v>340</v>
      </c>
      <c r="B20" s="724"/>
      <c r="C20" s="724"/>
      <c r="D20" s="724"/>
      <c r="E20" s="724"/>
      <c r="F20" s="724"/>
      <c r="G20" s="724"/>
      <c r="H20" s="724"/>
      <c r="I20" s="724"/>
      <c r="J20" s="724"/>
      <c r="K20" s="724"/>
      <c r="L20" s="724"/>
      <c r="M20" s="724"/>
    </row>
    <row r="21" ht="15.75">
      <c r="A21" s="56" t="s">
        <v>656</v>
      </c>
    </row>
    <row r="23" spans="1:13" ht="32.25" customHeight="1">
      <c r="A23" s="55" t="s">
        <v>576</v>
      </c>
      <c r="B23" s="725" t="s">
        <v>657</v>
      </c>
      <c r="C23" s="725"/>
      <c r="D23" s="725"/>
      <c r="E23" s="725"/>
      <c r="F23" s="725"/>
      <c r="G23" s="725"/>
      <c r="H23" s="725"/>
      <c r="I23" s="725"/>
      <c r="J23" s="725"/>
      <c r="K23" s="725"/>
      <c r="L23" s="725"/>
      <c r="M23" s="725"/>
    </row>
    <row r="24" spans="1:13" ht="33.75" customHeight="1">
      <c r="A24" s="55">
        <v>1</v>
      </c>
      <c r="B24" s="726" t="s">
        <v>340</v>
      </c>
      <c r="C24" s="702"/>
      <c r="D24" s="702"/>
      <c r="E24" s="702"/>
      <c r="F24" s="702"/>
      <c r="G24" s="702"/>
      <c r="H24" s="702"/>
      <c r="I24" s="702"/>
      <c r="J24" s="702"/>
      <c r="K24" s="702"/>
      <c r="L24" s="702"/>
      <c r="M24" s="703"/>
    </row>
    <row r="25" spans="1:13" ht="15.75">
      <c r="A25" s="55"/>
      <c r="B25" s="725"/>
      <c r="C25" s="725"/>
      <c r="D25" s="725"/>
      <c r="E25" s="725"/>
      <c r="F25" s="725"/>
      <c r="G25" s="725"/>
      <c r="H25" s="725"/>
      <c r="I25" s="725"/>
      <c r="J25" s="725"/>
      <c r="K25" s="725"/>
      <c r="L25" s="725"/>
      <c r="M25" s="725"/>
    </row>
    <row r="27" ht="15.75">
      <c r="A27" s="56" t="s">
        <v>658</v>
      </c>
    </row>
    <row r="28" ht="15.75">
      <c r="B28" s="53" t="s">
        <v>659</v>
      </c>
    </row>
    <row r="30" spans="1:26" ht="30" customHeight="1">
      <c r="A30" s="725" t="s">
        <v>576</v>
      </c>
      <c r="B30" s="725" t="s">
        <v>660</v>
      </c>
      <c r="C30" s="725"/>
      <c r="D30" s="725"/>
      <c r="E30" s="725" t="s">
        <v>568</v>
      </c>
      <c r="F30" s="725"/>
      <c r="G30" s="725"/>
      <c r="H30" s="725" t="s">
        <v>661</v>
      </c>
      <c r="I30" s="725"/>
      <c r="J30" s="725"/>
      <c r="K30" s="725" t="s">
        <v>570</v>
      </c>
      <c r="L30" s="725"/>
      <c r="M30" s="725"/>
      <c r="R30" s="695"/>
      <c r="S30" s="695"/>
      <c r="T30" s="695"/>
      <c r="U30" s="695"/>
      <c r="V30" s="695"/>
      <c r="W30" s="695"/>
      <c r="X30" s="695"/>
      <c r="Y30" s="695"/>
      <c r="Z30" s="695"/>
    </row>
    <row r="31" spans="1:26" ht="33" customHeight="1">
      <c r="A31" s="725"/>
      <c r="B31" s="725"/>
      <c r="C31" s="725"/>
      <c r="D31" s="725"/>
      <c r="E31" s="55" t="s">
        <v>571</v>
      </c>
      <c r="F31" s="55" t="s">
        <v>572</v>
      </c>
      <c r="G31" s="55" t="s">
        <v>573</v>
      </c>
      <c r="H31" s="55" t="s">
        <v>571</v>
      </c>
      <c r="I31" s="55" t="s">
        <v>572</v>
      </c>
      <c r="J31" s="55" t="s">
        <v>573</v>
      </c>
      <c r="K31" s="55" t="s">
        <v>571</v>
      </c>
      <c r="L31" s="55" t="s">
        <v>572</v>
      </c>
      <c r="M31" s="55" t="s">
        <v>573</v>
      </c>
      <c r="R31" s="57"/>
      <c r="S31" s="57"/>
      <c r="T31" s="57"/>
      <c r="U31" s="57"/>
      <c r="V31" s="57"/>
      <c r="W31" s="57"/>
      <c r="X31" s="57"/>
      <c r="Y31" s="57"/>
      <c r="Z31" s="57"/>
    </row>
    <row r="32" spans="1:26" ht="17.25" customHeight="1">
      <c r="A32" s="55">
        <v>1</v>
      </c>
      <c r="B32" s="725">
        <v>2</v>
      </c>
      <c r="C32" s="725"/>
      <c r="D32" s="725"/>
      <c r="E32" s="55">
        <v>3</v>
      </c>
      <c r="F32" s="55">
        <v>4</v>
      </c>
      <c r="G32" s="55">
        <v>5</v>
      </c>
      <c r="H32" s="55">
        <v>6</v>
      </c>
      <c r="I32" s="55">
        <v>7</v>
      </c>
      <c r="J32" s="55">
        <v>8</v>
      </c>
      <c r="K32" s="55">
        <v>9</v>
      </c>
      <c r="L32" s="55">
        <v>10</v>
      </c>
      <c r="M32" s="55">
        <v>11</v>
      </c>
      <c r="R32" s="57"/>
      <c r="S32" s="57"/>
      <c r="T32" s="57"/>
      <c r="U32" s="57"/>
      <c r="V32" s="57"/>
      <c r="W32" s="57"/>
      <c r="X32" s="57"/>
      <c r="Y32" s="57"/>
      <c r="Z32" s="57"/>
    </row>
    <row r="33" spans="1:26" ht="15.75">
      <c r="A33" s="55">
        <v>1</v>
      </c>
      <c r="B33" s="726" t="s">
        <v>341</v>
      </c>
      <c r="C33" s="702"/>
      <c r="D33" s="703"/>
      <c r="E33" s="58">
        <v>266000</v>
      </c>
      <c r="F33" s="58"/>
      <c r="G33" s="58">
        <f>E33</f>
        <v>266000</v>
      </c>
      <c r="H33" s="58">
        <v>253260.12</v>
      </c>
      <c r="I33" s="58"/>
      <c r="J33" s="58">
        <f>H33</f>
        <v>253260.12</v>
      </c>
      <c r="K33" s="58">
        <f>H33-E33</f>
        <v>-12739.880000000005</v>
      </c>
      <c r="L33" s="58"/>
      <c r="M33" s="58">
        <f>J33-G33</f>
        <v>-12739.880000000005</v>
      </c>
      <c r="R33" s="57"/>
      <c r="S33" s="57"/>
      <c r="T33" s="57"/>
      <c r="U33" s="57"/>
      <c r="V33" s="57"/>
      <c r="W33" s="57"/>
      <c r="X33" s="57"/>
      <c r="Y33" s="57"/>
      <c r="Z33" s="57"/>
    </row>
    <row r="34" spans="1:26" ht="15.75" hidden="1" outlineLevel="1">
      <c r="A34" s="55"/>
      <c r="B34" s="708"/>
      <c r="C34" s="709"/>
      <c r="D34" s="694"/>
      <c r="E34" s="60"/>
      <c r="F34" s="61"/>
      <c r="G34" s="60"/>
      <c r="H34" s="60"/>
      <c r="I34" s="60"/>
      <c r="J34" s="60"/>
      <c r="K34" s="60"/>
      <c r="L34" s="60"/>
      <c r="M34" s="60"/>
      <c r="R34" s="57"/>
      <c r="S34" s="57"/>
      <c r="T34" s="57"/>
      <c r="U34" s="57"/>
      <c r="V34" s="57"/>
      <c r="W34" s="57"/>
      <c r="X34" s="57"/>
      <c r="Y34" s="57"/>
      <c r="Z34" s="57"/>
    </row>
    <row r="35" spans="1:26" ht="15.75" hidden="1" outlineLevel="1">
      <c r="A35" s="55">
        <v>3</v>
      </c>
      <c r="B35" s="705"/>
      <c r="C35" s="706"/>
      <c r="D35" s="707"/>
      <c r="E35" s="58"/>
      <c r="F35" s="55"/>
      <c r="G35" s="59"/>
      <c r="H35" s="63"/>
      <c r="I35" s="60"/>
      <c r="J35" s="63"/>
      <c r="K35" s="60"/>
      <c r="L35" s="60"/>
      <c r="M35" s="60"/>
      <c r="R35" s="57"/>
      <c r="S35" s="57"/>
      <c r="T35" s="57"/>
      <c r="U35" s="57"/>
      <c r="V35" s="57"/>
      <c r="W35" s="57"/>
      <c r="X35" s="57"/>
      <c r="Y35" s="57"/>
      <c r="Z35" s="57"/>
    </row>
    <row r="36" spans="1:26" ht="15.75" hidden="1" outlineLevel="1">
      <c r="A36" s="55">
        <v>4</v>
      </c>
      <c r="B36" s="705"/>
      <c r="C36" s="706"/>
      <c r="D36" s="707"/>
      <c r="E36" s="58"/>
      <c r="F36" s="55"/>
      <c r="G36" s="59"/>
      <c r="H36" s="63"/>
      <c r="I36" s="60"/>
      <c r="J36" s="63"/>
      <c r="K36" s="60"/>
      <c r="L36" s="60"/>
      <c r="M36" s="60"/>
      <c r="R36" s="57"/>
      <c r="S36" s="57"/>
      <c r="T36" s="57"/>
      <c r="U36" s="57"/>
      <c r="V36" s="57"/>
      <c r="W36" s="57"/>
      <c r="X36" s="57"/>
      <c r="Y36" s="57"/>
      <c r="Z36" s="57"/>
    </row>
    <row r="37" spans="1:26" ht="15.75" hidden="1" outlineLevel="1">
      <c r="A37" s="55">
        <v>5</v>
      </c>
      <c r="B37" s="705"/>
      <c r="C37" s="706"/>
      <c r="D37" s="707"/>
      <c r="E37" s="58"/>
      <c r="F37" s="55"/>
      <c r="G37" s="59"/>
      <c r="H37" s="63"/>
      <c r="I37" s="60"/>
      <c r="J37" s="63"/>
      <c r="K37" s="60"/>
      <c r="L37" s="60"/>
      <c r="M37" s="60"/>
      <c r="R37" s="57"/>
      <c r="S37" s="57"/>
      <c r="T37" s="57"/>
      <c r="U37" s="57"/>
      <c r="V37" s="57"/>
      <c r="W37" s="57"/>
      <c r="X37" s="57"/>
      <c r="Y37" s="57"/>
      <c r="Z37" s="57"/>
    </row>
    <row r="38" spans="1:26" ht="15.75" collapsed="1">
      <c r="A38" s="55"/>
      <c r="B38" s="725" t="s">
        <v>592</v>
      </c>
      <c r="C38" s="725"/>
      <c r="D38" s="725"/>
      <c r="E38" s="58">
        <f>SUM(E33:E37)</f>
        <v>266000</v>
      </c>
      <c r="F38" s="55"/>
      <c r="G38" s="59">
        <f>SUM(G33:G37)</f>
        <v>266000</v>
      </c>
      <c r="H38" s="58">
        <f>H33+H34+H35+H36+H37</f>
        <v>253260.12</v>
      </c>
      <c r="I38" s="58"/>
      <c r="J38" s="58">
        <f>J33+J34+J35+J36+J37</f>
        <v>253260.12</v>
      </c>
      <c r="K38" s="58">
        <f>K33+K34+K35+K36+K37</f>
        <v>-12739.880000000005</v>
      </c>
      <c r="L38" s="58"/>
      <c r="M38" s="58">
        <f>M33+M34+M35+M36+M37</f>
        <v>-12739.880000000005</v>
      </c>
      <c r="R38" s="57"/>
      <c r="S38" s="57"/>
      <c r="T38" s="57"/>
      <c r="U38" s="57"/>
      <c r="V38" s="57"/>
      <c r="W38" s="57"/>
      <c r="X38" s="57"/>
      <c r="Y38" s="57"/>
      <c r="Z38" s="57"/>
    </row>
    <row r="39" spans="1:26" ht="15.75">
      <c r="A39" s="55"/>
      <c r="B39" s="725"/>
      <c r="C39" s="725"/>
      <c r="D39" s="725"/>
      <c r="E39" s="55"/>
      <c r="F39" s="55"/>
      <c r="G39" s="55"/>
      <c r="H39" s="55"/>
      <c r="I39" s="55"/>
      <c r="J39" s="55"/>
      <c r="K39" s="55"/>
      <c r="L39" s="55"/>
      <c r="M39" s="55"/>
      <c r="R39" s="57"/>
      <c r="S39" s="57"/>
      <c r="T39" s="57"/>
      <c r="U39" s="57"/>
      <c r="V39" s="57"/>
      <c r="W39" s="57"/>
      <c r="X39" s="57"/>
      <c r="Y39" s="57"/>
      <c r="Z39" s="57"/>
    </row>
    <row r="40" spans="1:13" ht="32.25" customHeight="1">
      <c r="A40" s="704" t="s">
        <v>342</v>
      </c>
      <c r="B40" s="704"/>
      <c r="C40" s="704"/>
      <c r="D40" s="704"/>
      <c r="E40" s="704"/>
      <c r="F40" s="704"/>
      <c r="G40" s="704"/>
      <c r="H40" s="704"/>
      <c r="I40" s="704"/>
      <c r="J40" s="704"/>
      <c r="K40" s="704"/>
      <c r="L40" s="704"/>
      <c r="M40" s="704"/>
    </row>
    <row r="41" spans="1:13" ht="48.75" customHeight="1">
      <c r="A41" s="726" t="s">
        <v>343</v>
      </c>
      <c r="B41" s="702"/>
      <c r="C41" s="702"/>
      <c r="D41" s="702"/>
      <c r="E41" s="702"/>
      <c r="F41" s="702"/>
      <c r="G41" s="702"/>
      <c r="H41" s="702"/>
      <c r="I41" s="702"/>
      <c r="J41" s="702"/>
      <c r="K41" s="702"/>
      <c r="L41" s="702"/>
      <c r="M41" s="703"/>
    </row>
    <row r="43" spans="1:13" ht="33" customHeight="1">
      <c r="A43" s="724" t="s">
        <v>668</v>
      </c>
      <c r="B43" s="724"/>
      <c r="C43" s="724"/>
      <c r="D43" s="724"/>
      <c r="E43" s="724"/>
      <c r="F43" s="724"/>
      <c r="G43" s="724"/>
      <c r="H43" s="724"/>
      <c r="I43" s="724"/>
      <c r="J43" s="724"/>
      <c r="K43" s="724"/>
      <c r="L43" s="724"/>
      <c r="M43" s="724"/>
    </row>
    <row r="44" ht="15.75">
      <c r="B44" s="53" t="s">
        <v>659</v>
      </c>
    </row>
    <row r="46" spans="1:13" ht="31.5" customHeight="1">
      <c r="A46" s="725" t="s">
        <v>669</v>
      </c>
      <c r="B46" s="725" t="s">
        <v>670</v>
      </c>
      <c r="C46" s="725"/>
      <c r="D46" s="725"/>
      <c r="E46" s="725" t="s">
        <v>568</v>
      </c>
      <c r="F46" s="725"/>
      <c r="G46" s="725"/>
      <c r="H46" s="725" t="s">
        <v>661</v>
      </c>
      <c r="I46" s="725"/>
      <c r="J46" s="725"/>
      <c r="K46" s="725" t="s">
        <v>570</v>
      </c>
      <c r="L46" s="725"/>
      <c r="M46" s="725"/>
    </row>
    <row r="47" spans="1:13" ht="33.75" customHeight="1">
      <c r="A47" s="725"/>
      <c r="B47" s="725"/>
      <c r="C47" s="725"/>
      <c r="D47" s="725"/>
      <c r="E47" s="55" t="s">
        <v>571</v>
      </c>
      <c r="F47" s="55" t="s">
        <v>572</v>
      </c>
      <c r="G47" s="55" t="s">
        <v>573</v>
      </c>
      <c r="H47" s="55" t="s">
        <v>571</v>
      </c>
      <c r="I47" s="55" t="s">
        <v>572</v>
      </c>
      <c r="J47" s="55" t="s">
        <v>573</v>
      </c>
      <c r="K47" s="55" t="s">
        <v>571</v>
      </c>
      <c r="L47" s="55" t="s">
        <v>572</v>
      </c>
      <c r="M47" s="55" t="s">
        <v>573</v>
      </c>
    </row>
    <row r="48" spans="1:13" ht="15.75">
      <c r="A48" s="55">
        <v>1</v>
      </c>
      <c r="B48" s="725">
        <v>2</v>
      </c>
      <c r="C48" s="725"/>
      <c r="D48" s="725"/>
      <c r="E48" s="55">
        <v>3</v>
      </c>
      <c r="F48" s="55">
        <v>4</v>
      </c>
      <c r="G48" s="55">
        <v>5</v>
      </c>
      <c r="H48" s="55">
        <v>6</v>
      </c>
      <c r="I48" s="55">
        <v>7</v>
      </c>
      <c r="J48" s="55">
        <v>8</v>
      </c>
      <c r="K48" s="55">
        <v>9</v>
      </c>
      <c r="L48" s="55">
        <v>10</v>
      </c>
      <c r="M48" s="55">
        <v>11</v>
      </c>
    </row>
    <row r="49" spans="1:13" ht="46.5" customHeight="1">
      <c r="A49" s="55">
        <v>1</v>
      </c>
      <c r="B49" s="726" t="s">
        <v>671</v>
      </c>
      <c r="C49" s="702"/>
      <c r="D49" s="703"/>
      <c r="E49" s="58">
        <f>E38</f>
        <v>266000</v>
      </c>
      <c r="F49" s="55"/>
      <c r="G49" s="59">
        <f>G38</f>
        <v>266000</v>
      </c>
      <c r="H49" s="58">
        <f>H38</f>
        <v>253260.12</v>
      </c>
      <c r="I49" s="55"/>
      <c r="J49" s="58">
        <f>J38</f>
        <v>253260.12</v>
      </c>
      <c r="K49" s="58">
        <f>K38</f>
        <v>-12739.880000000005</v>
      </c>
      <c r="L49" s="55"/>
      <c r="M49" s="58">
        <f>M38</f>
        <v>-12739.880000000005</v>
      </c>
    </row>
    <row r="51" ht="15.75">
      <c r="A51" s="56" t="s">
        <v>672</v>
      </c>
    </row>
    <row r="53" spans="1:13" ht="29.25" customHeight="1">
      <c r="A53" s="725" t="s">
        <v>669</v>
      </c>
      <c r="B53" s="725" t="s">
        <v>602</v>
      </c>
      <c r="C53" s="725" t="s">
        <v>603</v>
      </c>
      <c r="D53" s="725" t="s">
        <v>604</v>
      </c>
      <c r="E53" s="725" t="s">
        <v>568</v>
      </c>
      <c r="F53" s="725"/>
      <c r="G53" s="725"/>
      <c r="H53" s="725" t="s">
        <v>673</v>
      </c>
      <c r="I53" s="725"/>
      <c r="J53" s="725"/>
      <c r="K53" s="725" t="s">
        <v>570</v>
      </c>
      <c r="L53" s="725"/>
      <c r="M53" s="725"/>
    </row>
    <row r="54" spans="1:13" ht="30.75" customHeight="1">
      <c r="A54" s="725"/>
      <c r="B54" s="725"/>
      <c r="C54" s="725"/>
      <c r="D54" s="725"/>
      <c r="E54" s="55" t="s">
        <v>571</v>
      </c>
      <c r="F54" s="55" t="s">
        <v>572</v>
      </c>
      <c r="G54" s="55" t="s">
        <v>573</v>
      </c>
      <c r="H54" s="55" t="s">
        <v>571</v>
      </c>
      <c r="I54" s="55" t="s">
        <v>572</v>
      </c>
      <c r="J54" s="55" t="s">
        <v>573</v>
      </c>
      <c r="K54" s="55" t="s">
        <v>571</v>
      </c>
      <c r="L54" s="55" t="s">
        <v>572</v>
      </c>
      <c r="M54" s="55" t="s">
        <v>573</v>
      </c>
    </row>
    <row r="55" spans="1:13" ht="15.75">
      <c r="A55" s="55">
        <v>1</v>
      </c>
      <c r="B55" s="55">
        <v>2</v>
      </c>
      <c r="C55" s="55">
        <v>3</v>
      </c>
      <c r="D55" s="55">
        <v>4</v>
      </c>
      <c r="E55" s="55">
        <v>5</v>
      </c>
      <c r="F55" s="55">
        <v>6</v>
      </c>
      <c r="G55" s="55">
        <v>7</v>
      </c>
      <c r="H55" s="55">
        <v>8</v>
      </c>
      <c r="I55" s="55">
        <v>9</v>
      </c>
      <c r="J55" s="55">
        <v>10</v>
      </c>
      <c r="K55" s="55">
        <v>11</v>
      </c>
      <c r="L55" s="55">
        <v>12</v>
      </c>
      <c r="M55" s="55">
        <v>13</v>
      </c>
    </row>
    <row r="56" spans="1:13" ht="15.75">
      <c r="A56" s="55">
        <v>1</v>
      </c>
      <c r="B56" s="55" t="s">
        <v>607</v>
      </c>
      <c r="C56" s="55"/>
      <c r="D56" s="55"/>
      <c r="E56" s="55"/>
      <c r="F56" s="55"/>
      <c r="G56" s="55"/>
      <c r="H56" s="55"/>
      <c r="I56" s="55"/>
      <c r="J56" s="55"/>
      <c r="K56" s="55"/>
      <c r="L56" s="55"/>
      <c r="M56" s="55"/>
    </row>
    <row r="57" spans="1:13" ht="15.75">
      <c r="A57" s="55"/>
      <c r="B57" s="55"/>
      <c r="C57" s="55"/>
      <c r="D57" s="55"/>
      <c r="E57" s="55"/>
      <c r="F57" s="55"/>
      <c r="G57" s="55"/>
      <c r="H57" s="55"/>
      <c r="I57" s="55"/>
      <c r="J57" s="55"/>
      <c r="K57" s="55"/>
      <c r="L57" s="55"/>
      <c r="M57" s="55"/>
    </row>
    <row r="58" spans="1:13" ht="15.75">
      <c r="A58" s="725" t="s">
        <v>305</v>
      </c>
      <c r="B58" s="725"/>
      <c r="C58" s="725"/>
      <c r="D58" s="725"/>
      <c r="E58" s="725"/>
      <c r="F58" s="725"/>
      <c r="G58" s="725"/>
      <c r="H58" s="725"/>
      <c r="I58" s="725"/>
      <c r="J58" s="725"/>
      <c r="K58" s="725"/>
      <c r="L58" s="725"/>
      <c r="M58" s="725"/>
    </row>
    <row r="59" spans="1:13" ht="15.75">
      <c r="A59" s="55">
        <v>2</v>
      </c>
      <c r="B59" s="55" t="s">
        <v>612</v>
      </c>
      <c r="C59" s="55"/>
      <c r="D59" s="55"/>
      <c r="E59" s="55"/>
      <c r="F59" s="55"/>
      <c r="G59" s="55"/>
      <c r="H59" s="55"/>
      <c r="I59" s="55"/>
      <c r="J59" s="55"/>
      <c r="K59" s="55"/>
      <c r="L59" s="55"/>
      <c r="M59" s="55"/>
    </row>
    <row r="60" spans="1:13" ht="60">
      <c r="A60" s="55"/>
      <c r="B60" s="87" t="s">
        <v>344</v>
      </c>
      <c r="C60" s="71" t="s">
        <v>675</v>
      </c>
      <c r="D60" s="71" t="s">
        <v>345</v>
      </c>
      <c r="E60" s="71">
        <v>155</v>
      </c>
      <c r="F60" s="71"/>
      <c r="G60" s="71">
        <f>E60</f>
        <v>155</v>
      </c>
      <c r="H60" s="71">
        <v>156</v>
      </c>
      <c r="I60" s="71"/>
      <c r="J60" s="71">
        <f>H60</f>
        <v>156</v>
      </c>
      <c r="K60" s="71">
        <f>H60-E60</f>
        <v>1</v>
      </c>
      <c r="L60" s="71"/>
      <c r="M60" s="71">
        <f>J60-G60</f>
        <v>1</v>
      </c>
    </row>
    <row r="61" spans="1:13" ht="15.75" hidden="1" outlineLevel="1">
      <c r="A61" s="55"/>
      <c r="B61" s="70"/>
      <c r="C61" s="55"/>
      <c r="D61" s="71"/>
      <c r="E61" s="85"/>
      <c r="F61" s="89"/>
      <c r="G61" s="71"/>
      <c r="H61" s="85"/>
      <c r="I61" s="71"/>
      <c r="J61" s="71"/>
      <c r="K61" s="71"/>
      <c r="L61" s="71"/>
      <c r="M61" s="71"/>
    </row>
    <row r="62" spans="1:13" ht="15.75" hidden="1" outlineLevel="1">
      <c r="A62" s="55"/>
      <c r="B62" s="70"/>
      <c r="C62" s="55"/>
      <c r="D62" s="71"/>
      <c r="E62" s="85"/>
      <c r="F62" s="84"/>
      <c r="G62" s="71"/>
      <c r="H62" s="86"/>
      <c r="I62" s="71"/>
      <c r="J62" s="71"/>
      <c r="K62" s="71"/>
      <c r="L62" s="71"/>
      <c r="M62" s="71"/>
    </row>
    <row r="63" spans="1:13" ht="15.75" hidden="1" outlineLevel="1">
      <c r="A63" s="55"/>
      <c r="B63" s="70"/>
      <c r="C63" s="55"/>
      <c r="D63" s="71"/>
      <c r="E63" s="85"/>
      <c r="F63" s="84"/>
      <c r="G63" s="71"/>
      <c r="H63" s="86"/>
      <c r="I63" s="71"/>
      <c r="J63" s="71"/>
      <c r="K63" s="71"/>
      <c r="L63" s="71"/>
      <c r="M63" s="71"/>
    </row>
    <row r="64" spans="1:13" ht="15.75" hidden="1" outlineLevel="1">
      <c r="A64" s="55"/>
      <c r="B64" s="70"/>
      <c r="C64" s="55"/>
      <c r="D64" s="71"/>
      <c r="E64" s="85"/>
      <c r="F64" s="84"/>
      <c r="G64" s="71"/>
      <c r="H64" s="86"/>
      <c r="I64" s="71"/>
      <c r="J64" s="71"/>
      <c r="K64" s="71"/>
      <c r="L64" s="71"/>
      <c r="M64" s="71"/>
    </row>
    <row r="65" spans="1:13" ht="15.75" hidden="1" outlineLevel="1">
      <c r="A65" s="55"/>
      <c r="B65" s="70"/>
      <c r="C65" s="55"/>
      <c r="D65" s="71"/>
      <c r="E65" s="85"/>
      <c r="F65" s="84"/>
      <c r="G65" s="71"/>
      <c r="H65" s="86"/>
      <c r="I65" s="71"/>
      <c r="J65" s="71"/>
      <c r="K65" s="71"/>
      <c r="L65" s="71"/>
      <c r="M65" s="71"/>
    </row>
    <row r="66" spans="1:13" ht="15.75" collapsed="1">
      <c r="A66" s="725" t="s">
        <v>305</v>
      </c>
      <c r="B66" s="725"/>
      <c r="C66" s="725"/>
      <c r="D66" s="725"/>
      <c r="E66" s="725"/>
      <c r="F66" s="725"/>
      <c r="G66" s="725"/>
      <c r="H66" s="725"/>
      <c r="I66" s="725"/>
      <c r="J66" s="725"/>
      <c r="K66" s="725"/>
      <c r="L66" s="725"/>
      <c r="M66" s="725"/>
    </row>
    <row r="67" spans="1:13" ht="33" customHeight="1">
      <c r="A67" s="765" t="s">
        <v>346</v>
      </c>
      <c r="B67" s="766"/>
      <c r="C67" s="766"/>
      <c r="D67" s="766"/>
      <c r="E67" s="766"/>
      <c r="F67" s="766"/>
      <c r="G67" s="766"/>
      <c r="H67" s="766"/>
      <c r="I67" s="766"/>
      <c r="J67" s="766"/>
      <c r="K67" s="766"/>
      <c r="L67" s="766"/>
      <c r="M67" s="767"/>
    </row>
    <row r="68" spans="1:13" ht="15.75">
      <c r="A68" s="55">
        <v>3</v>
      </c>
      <c r="B68" s="55" t="s">
        <v>617</v>
      </c>
      <c r="C68" s="55"/>
      <c r="D68" s="55"/>
      <c r="E68" s="55"/>
      <c r="F68" s="55"/>
      <c r="G68" s="55"/>
      <c r="H68" s="55"/>
      <c r="I68" s="55"/>
      <c r="J68" s="55"/>
      <c r="K68" s="55"/>
      <c r="L68" s="55"/>
      <c r="M68" s="55"/>
    </row>
    <row r="69" spans="1:13" ht="90">
      <c r="A69" s="55"/>
      <c r="B69" s="71" t="s">
        <v>347</v>
      </c>
      <c r="C69" s="71" t="s">
        <v>348</v>
      </c>
      <c r="D69" s="71" t="s">
        <v>349</v>
      </c>
      <c r="E69" s="79">
        <f>E49/E60/12</f>
        <v>143.01075268817206</v>
      </c>
      <c r="F69" s="71"/>
      <c r="G69" s="79">
        <f>E69</f>
        <v>143.01075268817206</v>
      </c>
      <c r="H69" s="79">
        <f>H49/H60/12</f>
        <v>135.28852564102564</v>
      </c>
      <c r="I69" s="71"/>
      <c r="J69" s="79">
        <f>H69</f>
        <v>135.28852564102564</v>
      </c>
      <c r="K69" s="79">
        <f>H69-E69</f>
        <v>-7.7222270471464185</v>
      </c>
      <c r="L69" s="71"/>
      <c r="M69" s="79">
        <f>J69-G69</f>
        <v>-7.7222270471464185</v>
      </c>
    </row>
    <row r="70" spans="1:13" ht="15.75" hidden="1" outlineLevel="1">
      <c r="A70" s="55"/>
      <c r="B70" s="70"/>
      <c r="C70" s="71"/>
      <c r="D70" s="70"/>
      <c r="E70" s="79"/>
      <c r="F70" s="79"/>
      <c r="G70" s="79"/>
      <c r="H70" s="79"/>
      <c r="I70" s="79"/>
      <c r="J70" s="79"/>
      <c r="K70" s="79"/>
      <c r="L70" s="79"/>
      <c r="M70" s="79"/>
    </row>
    <row r="71" spans="1:13" ht="15.75" hidden="1" outlineLevel="1">
      <c r="A71" s="55"/>
      <c r="B71" s="70"/>
      <c r="C71" s="71"/>
      <c r="D71" s="70"/>
      <c r="E71" s="79"/>
      <c r="F71" s="71"/>
      <c r="G71" s="71"/>
      <c r="H71" s="71"/>
      <c r="I71" s="71"/>
      <c r="J71" s="79"/>
      <c r="K71" s="79"/>
      <c r="L71" s="71"/>
      <c r="M71" s="79"/>
    </row>
    <row r="72" spans="1:13" ht="15.75" hidden="1" outlineLevel="1">
      <c r="A72" s="55"/>
      <c r="B72" s="70"/>
      <c r="C72" s="71"/>
      <c r="D72" s="70"/>
      <c r="E72" s="79"/>
      <c r="F72" s="71"/>
      <c r="G72" s="71"/>
      <c r="H72" s="79"/>
      <c r="I72" s="71"/>
      <c r="J72" s="79"/>
      <c r="K72" s="79"/>
      <c r="L72" s="71"/>
      <c r="M72" s="79"/>
    </row>
    <row r="73" spans="1:13" ht="15.75" hidden="1" outlineLevel="1">
      <c r="A73" s="55"/>
      <c r="B73" s="87"/>
      <c r="C73" s="71"/>
      <c r="D73" s="87"/>
      <c r="E73" s="79"/>
      <c r="F73" s="88"/>
      <c r="G73" s="71"/>
      <c r="H73" s="79"/>
      <c r="I73" s="88"/>
      <c r="J73" s="79"/>
      <c r="K73" s="79"/>
      <c r="L73" s="88"/>
      <c r="M73" s="79"/>
    </row>
    <row r="74" spans="1:13" ht="15.75" collapsed="1">
      <c r="A74" s="725" t="s">
        <v>305</v>
      </c>
      <c r="B74" s="725"/>
      <c r="C74" s="725"/>
      <c r="D74" s="725"/>
      <c r="E74" s="725"/>
      <c r="F74" s="725"/>
      <c r="G74" s="725"/>
      <c r="H74" s="725"/>
      <c r="I74" s="725"/>
      <c r="J74" s="725"/>
      <c r="K74" s="725"/>
      <c r="L74" s="725"/>
      <c r="M74" s="725"/>
    </row>
    <row r="75" spans="1:13" ht="32.25" customHeight="1">
      <c r="A75" s="765" t="s">
        <v>350</v>
      </c>
      <c r="B75" s="766"/>
      <c r="C75" s="766"/>
      <c r="D75" s="766"/>
      <c r="E75" s="766"/>
      <c r="F75" s="766"/>
      <c r="G75" s="766"/>
      <c r="H75" s="766"/>
      <c r="I75" s="766"/>
      <c r="J75" s="766"/>
      <c r="K75" s="766"/>
      <c r="L75" s="766"/>
      <c r="M75" s="767"/>
    </row>
    <row r="76" spans="1:13" ht="15.75">
      <c r="A76" s="55">
        <v>4</v>
      </c>
      <c r="B76" s="55" t="s">
        <v>633</v>
      </c>
      <c r="C76" s="55"/>
      <c r="D76" s="55"/>
      <c r="E76" s="55"/>
      <c r="F76" s="55"/>
      <c r="G76" s="55"/>
      <c r="H76" s="55"/>
      <c r="I76" s="55"/>
      <c r="J76" s="55"/>
      <c r="K76" s="55"/>
      <c r="L76" s="55"/>
      <c r="M76" s="55"/>
    </row>
    <row r="77" spans="1:13" ht="60">
      <c r="A77" s="55"/>
      <c r="B77" s="71" t="s">
        <v>351</v>
      </c>
      <c r="C77" s="71" t="s">
        <v>635</v>
      </c>
      <c r="D77" s="71" t="s">
        <v>352</v>
      </c>
      <c r="E77" s="71">
        <v>100</v>
      </c>
      <c r="F77" s="89"/>
      <c r="G77" s="71">
        <f>E77</f>
        <v>100</v>
      </c>
      <c r="H77" s="71">
        <v>100</v>
      </c>
      <c r="I77" s="71"/>
      <c r="J77" s="71">
        <f>H77</f>
        <v>100</v>
      </c>
      <c r="K77" s="71">
        <v>0</v>
      </c>
      <c r="L77" s="71"/>
      <c r="M77" s="71">
        <f>K77</f>
        <v>0</v>
      </c>
    </row>
    <row r="78" spans="1:13" ht="15.75" hidden="1" outlineLevel="1">
      <c r="A78" s="55"/>
      <c r="B78" s="64"/>
      <c r="C78" s="55"/>
      <c r="D78" s="55"/>
      <c r="E78" s="55"/>
      <c r="F78" s="89"/>
      <c r="G78" s="55"/>
      <c r="H78" s="55"/>
      <c r="I78" s="55"/>
      <c r="J78" s="55"/>
      <c r="K78" s="90"/>
      <c r="L78" s="90"/>
      <c r="M78" s="90"/>
    </row>
    <row r="79" spans="1:13" ht="15.75" hidden="1" outlineLevel="1">
      <c r="A79" s="55"/>
      <c r="B79" s="64"/>
      <c r="C79" s="55"/>
      <c r="D79" s="55"/>
      <c r="E79" s="55"/>
      <c r="F79" s="89"/>
      <c r="G79" s="55"/>
      <c r="H79" s="55"/>
      <c r="I79" s="55"/>
      <c r="J79" s="55"/>
      <c r="K79" s="90"/>
      <c r="L79" s="90"/>
      <c r="M79" s="90"/>
    </row>
    <row r="80" spans="1:13" ht="15.75" hidden="1" outlineLevel="1">
      <c r="A80" s="55"/>
      <c r="B80" s="64"/>
      <c r="C80" s="55"/>
      <c r="D80" s="55"/>
      <c r="E80" s="55"/>
      <c r="F80" s="89"/>
      <c r="G80" s="55"/>
      <c r="H80" s="55"/>
      <c r="I80" s="55"/>
      <c r="J80" s="55"/>
      <c r="K80" s="90"/>
      <c r="L80" s="90"/>
      <c r="M80" s="90"/>
    </row>
    <row r="81" spans="1:13" ht="15.75" hidden="1" outlineLevel="1">
      <c r="A81" s="55"/>
      <c r="B81" s="64"/>
      <c r="C81" s="55"/>
      <c r="D81" s="55"/>
      <c r="E81" s="55"/>
      <c r="F81" s="89"/>
      <c r="G81" s="55"/>
      <c r="H81" s="55"/>
      <c r="I81" s="55"/>
      <c r="J81" s="55"/>
      <c r="K81" s="90"/>
      <c r="L81" s="90"/>
      <c r="M81" s="90"/>
    </row>
    <row r="82" spans="1:13" ht="15.75" hidden="1" outlineLevel="1">
      <c r="A82" s="55"/>
      <c r="B82" s="70"/>
      <c r="C82" s="71"/>
      <c r="D82" s="71"/>
      <c r="E82" s="71"/>
      <c r="F82" s="71"/>
      <c r="G82" s="55"/>
      <c r="H82" s="55"/>
      <c r="I82" s="55"/>
      <c r="J82" s="55"/>
      <c r="K82" s="90"/>
      <c r="L82" s="90"/>
      <c r="M82" s="90"/>
    </row>
    <row r="83" spans="1:13" ht="15.75" collapsed="1">
      <c r="A83" s="725" t="s">
        <v>334</v>
      </c>
      <c r="B83" s="725"/>
      <c r="C83" s="725"/>
      <c r="D83" s="725"/>
      <c r="E83" s="725"/>
      <c r="F83" s="725"/>
      <c r="G83" s="725"/>
      <c r="H83" s="725"/>
      <c r="I83" s="725"/>
      <c r="J83" s="725"/>
      <c r="K83" s="725"/>
      <c r="L83" s="725"/>
      <c r="M83" s="725"/>
    </row>
    <row r="84" spans="1:13" ht="15.75">
      <c r="A84" s="725" t="s">
        <v>306</v>
      </c>
      <c r="B84" s="725"/>
      <c r="C84" s="725"/>
      <c r="D84" s="725"/>
      <c r="E84" s="725"/>
      <c r="F84" s="725"/>
      <c r="G84" s="725"/>
      <c r="H84" s="725"/>
      <c r="I84" s="725"/>
      <c r="J84" s="725"/>
      <c r="K84" s="725"/>
      <c r="L84" s="725"/>
      <c r="M84" s="725"/>
    </row>
    <row r="85" spans="1:13" ht="60.75" customHeight="1">
      <c r="A85" s="741" t="s">
        <v>353</v>
      </c>
      <c r="B85" s="722"/>
      <c r="C85" s="722"/>
      <c r="D85" s="722"/>
      <c r="E85" s="722"/>
      <c r="F85" s="722"/>
      <c r="G85" s="722"/>
      <c r="H85" s="722"/>
      <c r="I85" s="722"/>
      <c r="J85" s="722"/>
      <c r="K85" s="722"/>
      <c r="L85" s="722"/>
      <c r="M85" s="723"/>
    </row>
    <row r="87" spans="1:4" ht="19.5" customHeight="1">
      <c r="A87" s="56" t="s">
        <v>308</v>
      </c>
      <c r="B87" s="56"/>
      <c r="C87" s="56"/>
      <c r="D87" s="56"/>
    </row>
    <row r="88" spans="1:13" ht="46.5" customHeight="1">
      <c r="A88" s="724" t="s">
        <v>354</v>
      </c>
      <c r="B88" s="724"/>
      <c r="C88" s="724"/>
      <c r="D88" s="724"/>
      <c r="E88" s="724"/>
      <c r="F88" s="724"/>
      <c r="G88" s="724"/>
      <c r="H88" s="724"/>
      <c r="I88" s="724"/>
      <c r="J88" s="724"/>
      <c r="K88" s="724"/>
      <c r="L88" s="724"/>
      <c r="M88" s="724"/>
    </row>
    <row r="89" spans="1:4" ht="18" customHeight="1">
      <c r="A89" s="769" t="s">
        <v>310</v>
      </c>
      <c r="B89" s="769"/>
      <c r="C89" s="769"/>
      <c r="D89" s="769"/>
    </row>
    <row r="90" spans="1:4" ht="19.5" customHeight="1">
      <c r="A90" s="91" t="s">
        <v>311</v>
      </c>
      <c r="B90" s="91"/>
      <c r="C90" s="91"/>
      <c r="D90" s="91"/>
    </row>
    <row r="91" spans="1:5" ht="15.75">
      <c r="A91" s="740" t="s">
        <v>312</v>
      </c>
      <c r="B91" s="740"/>
      <c r="C91" s="740"/>
      <c r="D91" s="740"/>
      <c r="E91" s="740"/>
    </row>
    <row r="92" spans="1:13" ht="15.75">
      <c r="A92" s="740"/>
      <c r="B92" s="740"/>
      <c r="C92" s="740"/>
      <c r="D92" s="740"/>
      <c r="E92" s="740"/>
      <c r="G92" s="764"/>
      <c r="H92" s="764"/>
      <c r="J92" s="764" t="s">
        <v>639</v>
      </c>
      <c r="K92" s="764"/>
      <c r="L92" s="764"/>
      <c r="M92" s="764"/>
    </row>
    <row r="93" spans="1:13" ht="15.75" customHeight="1">
      <c r="A93" s="92"/>
      <c r="B93" s="92"/>
      <c r="C93" s="92"/>
      <c r="D93" s="92"/>
      <c r="E93" s="92"/>
      <c r="J93" s="687" t="s">
        <v>313</v>
      </c>
      <c r="K93" s="687"/>
      <c r="L93" s="687"/>
      <c r="M93" s="687"/>
    </row>
    <row r="94" spans="1:13" ht="43.5" customHeight="1">
      <c r="A94" s="740" t="s">
        <v>314</v>
      </c>
      <c r="B94" s="740"/>
      <c r="C94" s="740"/>
      <c r="D94" s="740"/>
      <c r="E94" s="740"/>
      <c r="G94" s="764"/>
      <c r="H94" s="764"/>
      <c r="J94" s="764" t="s">
        <v>643</v>
      </c>
      <c r="K94" s="764"/>
      <c r="L94" s="764"/>
      <c r="M94" s="764"/>
    </row>
    <row r="95" spans="1:13" ht="15.75" customHeight="1">
      <c r="A95" s="740"/>
      <c r="B95" s="740"/>
      <c r="C95" s="740"/>
      <c r="D95" s="740"/>
      <c r="E95" s="740"/>
      <c r="J95" s="687" t="s">
        <v>313</v>
      </c>
      <c r="K95" s="687"/>
      <c r="L95" s="687"/>
      <c r="M95" s="687"/>
    </row>
  </sheetData>
  <mergeCells count="71">
    <mergeCell ref="J1:M4"/>
    <mergeCell ref="A5:M5"/>
    <mergeCell ref="A6:M6"/>
    <mergeCell ref="A7:A8"/>
    <mergeCell ref="E7:M7"/>
    <mergeCell ref="E8:M8"/>
    <mergeCell ref="A9:A10"/>
    <mergeCell ref="E9:M9"/>
    <mergeCell ref="E10:M10"/>
    <mergeCell ref="A11:A12"/>
    <mergeCell ref="E11:M11"/>
    <mergeCell ref="E12:M12"/>
    <mergeCell ref="A13:M13"/>
    <mergeCell ref="B15:M15"/>
    <mergeCell ref="B16:M16"/>
    <mergeCell ref="B17:M17"/>
    <mergeCell ref="A20:M20"/>
    <mergeCell ref="B23:M23"/>
    <mergeCell ref="B24:M24"/>
    <mergeCell ref="B25:M25"/>
    <mergeCell ref="A30:A31"/>
    <mergeCell ref="B30:D31"/>
    <mergeCell ref="E30:G30"/>
    <mergeCell ref="H30:J30"/>
    <mergeCell ref="K30:M30"/>
    <mergeCell ref="R30:T30"/>
    <mergeCell ref="U30:W30"/>
    <mergeCell ref="X30:Z30"/>
    <mergeCell ref="B32:D32"/>
    <mergeCell ref="B33:D33"/>
    <mergeCell ref="B34:D34"/>
    <mergeCell ref="B35:D35"/>
    <mergeCell ref="B36:D36"/>
    <mergeCell ref="B37:D37"/>
    <mergeCell ref="B38:D38"/>
    <mergeCell ref="B39:D39"/>
    <mergeCell ref="A40:M40"/>
    <mergeCell ref="A41:M41"/>
    <mergeCell ref="A43:M43"/>
    <mergeCell ref="A46:A47"/>
    <mergeCell ref="B46:D47"/>
    <mergeCell ref="E46:G46"/>
    <mergeCell ref="H46:J46"/>
    <mergeCell ref="K46:M46"/>
    <mergeCell ref="B48:D48"/>
    <mergeCell ref="B49:D49"/>
    <mergeCell ref="A53:A54"/>
    <mergeCell ref="B53:B54"/>
    <mergeCell ref="C53:C54"/>
    <mergeCell ref="D53:D54"/>
    <mergeCell ref="E53:G53"/>
    <mergeCell ref="H53:J53"/>
    <mergeCell ref="K53:M53"/>
    <mergeCell ref="A58:M58"/>
    <mergeCell ref="A66:M66"/>
    <mergeCell ref="A67:M67"/>
    <mergeCell ref="A74:M74"/>
    <mergeCell ref="A83:M83"/>
    <mergeCell ref="A75:M75"/>
    <mergeCell ref="A84:M84"/>
    <mergeCell ref="A85:M85"/>
    <mergeCell ref="A88:M88"/>
    <mergeCell ref="A89:D89"/>
    <mergeCell ref="A91:E92"/>
    <mergeCell ref="G92:H92"/>
    <mergeCell ref="J92:M92"/>
    <mergeCell ref="J93:M93"/>
    <mergeCell ref="A94:E95"/>
    <mergeCell ref="G94:H94"/>
    <mergeCell ref="J94:M94"/>
    <mergeCell ref="J95:M95"/>
  </mergeCells>
  <printOptions/>
  <pageMargins left="0.47" right="0.2" top="1" bottom="1" header="0.5" footer="0.5"/>
  <pageSetup fitToHeight="2" fitToWidth="1" horizontalDpi="600" verticalDpi="600" orientation="portrait" paperSize="9" scale="60" r:id="rId1"/>
  <colBreaks count="1" manualBreakCount="1">
    <brk id="13" max="65535" man="1"/>
  </colBreaks>
</worksheet>
</file>

<file path=xl/worksheets/sheet40.xml><?xml version="1.0" encoding="utf-8"?>
<worksheet xmlns="http://schemas.openxmlformats.org/spreadsheetml/2006/main" xmlns:r="http://schemas.openxmlformats.org/officeDocument/2006/relationships">
  <sheetPr>
    <tabColor rgb="FFFF0000"/>
    <pageSetUpPr fitToPage="1"/>
  </sheetPr>
  <dimension ref="A1:Z79"/>
  <sheetViews>
    <sheetView tabSelected="1" zoomScale="90" zoomScaleNormal="90" zoomScalePageLayoutView="0" workbookViewId="0" topLeftCell="A1">
      <selection activeCell="V15" sqref="V15"/>
    </sheetView>
  </sheetViews>
  <sheetFormatPr defaultColWidth="9.00390625" defaultRowHeight="12.75"/>
  <cols>
    <col min="1" max="1" width="4.25390625" style="710" customWidth="1"/>
    <col min="2" max="2" width="21.625" style="710" customWidth="1"/>
    <col min="3" max="3" width="12.25390625" style="710" customWidth="1"/>
    <col min="4" max="4" width="20.25390625" style="710" customWidth="1"/>
    <col min="5" max="5" width="10.25390625" style="710" customWidth="1"/>
    <col min="6" max="6" width="8.625" style="710" customWidth="1"/>
    <col min="7" max="7" width="7.875" style="710" customWidth="1"/>
    <col min="8" max="8" width="8.125" style="710" customWidth="1"/>
    <col min="9" max="9" width="8.375" style="710" customWidth="1"/>
    <col min="10" max="10" width="7.375" style="710" customWidth="1"/>
    <col min="11" max="11" width="10.00390625" style="710" customWidth="1"/>
    <col min="12" max="12" width="8.75390625" style="710" customWidth="1"/>
    <col min="13" max="13" width="11.375" style="710" customWidth="1"/>
    <col min="14" max="16384" width="9.125" style="710" customWidth="1"/>
  </cols>
  <sheetData>
    <row r="1" spans="10:13" ht="15.75" customHeight="1">
      <c r="J1" s="1298" t="s">
        <v>644</v>
      </c>
      <c r="K1" s="1298"/>
      <c r="L1" s="1298"/>
      <c r="M1" s="1298"/>
    </row>
    <row r="2" spans="10:13" ht="15.75">
      <c r="J2" s="1298"/>
      <c r="K2" s="1298"/>
      <c r="L2" s="1298"/>
      <c r="M2" s="1298"/>
    </row>
    <row r="3" spans="10:13" ht="15.75">
      <c r="J3" s="1298"/>
      <c r="K3" s="1298"/>
      <c r="L3" s="1298"/>
      <c r="M3" s="1298"/>
    </row>
    <row r="4" spans="10:13" ht="15.75">
      <c r="J4" s="1298"/>
      <c r="K4" s="1298"/>
      <c r="L4" s="1298"/>
      <c r="M4" s="1298"/>
    </row>
    <row r="5" spans="8:13" ht="15.75" customHeight="1">
      <c r="H5" s="712"/>
      <c r="I5" s="712"/>
      <c r="J5" s="712"/>
      <c r="K5" s="712"/>
      <c r="L5" s="712"/>
      <c r="M5" s="712"/>
    </row>
    <row r="6" spans="10:13" ht="15.75">
      <c r="J6" s="711"/>
      <c r="K6" s="711"/>
      <c r="L6" s="711"/>
      <c r="M6" s="711"/>
    </row>
    <row r="7" spans="1:13" ht="24.75" customHeight="1">
      <c r="A7" s="1294" t="s">
        <v>215</v>
      </c>
      <c r="B7" s="1294"/>
      <c r="C7" s="1294"/>
      <c r="D7" s="1294"/>
      <c r="E7" s="1294"/>
      <c r="F7" s="1294"/>
      <c r="G7" s="1294"/>
      <c r="H7" s="1294"/>
      <c r="I7" s="1294"/>
      <c r="J7" s="1294"/>
      <c r="K7" s="1294"/>
      <c r="L7" s="1294"/>
      <c r="M7" s="1294"/>
    </row>
    <row r="8" spans="1:13" ht="22.5" customHeight="1">
      <c r="A8" s="1294" t="s">
        <v>645</v>
      </c>
      <c r="B8" s="1294"/>
      <c r="C8" s="1294"/>
      <c r="D8" s="1294"/>
      <c r="E8" s="1294"/>
      <c r="F8" s="1294"/>
      <c r="G8" s="1294"/>
      <c r="H8" s="1294"/>
      <c r="I8" s="1294"/>
      <c r="J8" s="1294"/>
      <c r="K8" s="1294"/>
      <c r="L8" s="1294"/>
      <c r="M8" s="1294"/>
    </row>
    <row r="9" spans="1:13" ht="15.75">
      <c r="A9" s="713"/>
      <c r="B9" s="713"/>
      <c r="C9" s="713"/>
      <c r="D9" s="713"/>
      <c r="E9" s="713"/>
      <c r="F9" s="713"/>
      <c r="G9" s="713"/>
      <c r="H9" s="713"/>
      <c r="I9" s="713"/>
      <c r="J9" s="713"/>
      <c r="K9" s="713"/>
      <c r="L9" s="713"/>
      <c r="M9" s="713"/>
    </row>
    <row r="10" spans="1:13" ht="15.75">
      <c r="A10" s="1290" t="s">
        <v>551</v>
      </c>
      <c r="B10" s="714" t="s">
        <v>552</v>
      </c>
      <c r="C10" s="715"/>
      <c r="E10" s="1295" t="s">
        <v>553</v>
      </c>
      <c r="F10" s="1295"/>
      <c r="G10" s="1295"/>
      <c r="H10" s="1295"/>
      <c r="I10" s="1295"/>
      <c r="J10" s="1295"/>
      <c r="K10" s="1295"/>
      <c r="L10" s="1295"/>
      <c r="M10" s="1295"/>
    </row>
    <row r="11" spans="1:13" ht="24" customHeight="1">
      <c r="A11" s="1290"/>
      <c r="B11" s="716" t="s">
        <v>646</v>
      </c>
      <c r="C11" s="715"/>
      <c r="E11" s="1296" t="s">
        <v>555</v>
      </c>
      <c r="F11" s="1296"/>
      <c r="G11" s="1296"/>
      <c r="H11" s="1296"/>
      <c r="I11" s="1296"/>
      <c r="J11" s="1296"/>
      <c r="K11" s="1296"/>
      <c r="L11" s="1296"/>
      <c r="M11" s="1296"/>
    </row>
    <row r="12" spans="1:13" ht="15.75" customHeight="1">
      <c r="A12" s="1290" t="s">
        <v>556</v>
      </c>
      <c r="B12" s="714" t="s">
        <v>557</v>
      </c>
      <c r="C12" s="715"/>
      <c r="E12" s="1295" t="s">
        <v>553</v>
      </c>
      <c r="F12" s="1295"/>
      <c r="G12" s="1295"/>
      <c r="H12" s="1295"/>
      <c r="I12" s="1295"/>
      <c r="J12" s="1295"/>
      <c r="K12" s="1295"/>
      <c r="L12" s="1295"/>
      <c r="M12" s="1295"/>
    </row>
    <row r="13" spans="1:13" ht="21.75" customHeight="1">
      <c r="A13" s="1290"/>
      <c r="B13" s="716" t="s">
        <v>646</v>
      </c>
      <c r="C13" s="715"/>
      <c r="E13" s="1297" t="s">
        <v>558</v>
      </c>
      <c r="F13" s="1297"/>
      <c r="G13" s="1297"/>
      <c r="H13" s="1297"/>
      <c r="I13" s="1297"/>
      <c r="J13" s="1297"/>
      <c r="K13" s="1297"/>
      <c r="L13" s="1297"/>
      <c r="M13" s="1297"/>
    </row>
    <row r="14" spans="1:13" ht="15.75">
      <c r="A14" s="1290" t="s">
        <v>559</v>
      </c>
      <c r="B14" s="714" t="s">
        <v>729</v>
      </c>
      <c r="C14" s="717">
        <v>1040</v>
      </c>
      <c r="E14" s="1299" t="s">
        <v>730</v>
      </c>
      <c r="F14" s="1299"/>
      <c r="G14" s="1299"/>
      <c r="H14" s="1299"/>
      <c r="I14" s="1299"/>
      <c r="J14" s="1299"/>
      <c r="K14" s="1299"/>
      <c r="L14" s="1299"/>
      <c r="M14" s="1299"/>
    </row>
    <row r="15" spans="1:13" ht="34.5" customHeight="1">
      <c r="A15" s="1290"/>
      <c r="B15" s="716" t="s">
        <v>650</v>
      </c>
      <c r="C15" s="716" t="s">
        <v>563</v>
      </c>
      <c r="E15" s="1296" t="s">
        <v>564</v>
      </c>
      <c r="F15" s="1296"/>
      <c r="G15" s="1296"/>
      <c r="H15" s="1296"/>
      <c r="I15" s="1296"/>
      <c r="J15" s="1296"/>
      <c r="K15" s="1296"/>
      <c r="L15" s="1296"/>
      <c r="M15" s="1296"/>
    </row>
    <row r="16" spans="1:13" ht="21.75" customHeight="1">
      <c r="A16" s="1292" t="s">
        <v>651</v>
      </c>
      <c r="B16" s="1292"/>
      <c r="C16" s="1292"/>
      <c r="D16" s="1292"/>
      <c r="E16" s="1292"/>
      <c r="F16" s="1292"/>
      <c r="G16" s="1292"/>
      <c r="H16" s="1292"/>
      <c r="I16" s="1292"/>
      <c r="J16" s="1292"/>
      <c r="K16" s="1292"/>
      <c r="L16" s="1292"/>
      <c r="M16" s="1292"/>
    </row>
    <row r="17" ht="6.75" customHeight="1">
      <c r="A17" s="718"/>
    </row>
    <row r="18" spans="1:13" ht="31.5">
      <c r="A18" s="719" t="s">
        <v>576</v>
      </c>
      <c r="B18" s="1291" t="s">
        <v>652</v>
      </c>
      <c r="C18" s="1291"/>
      <c r="D18" s="1291"/>
      <c r="E18" s="1291"/>
      <c r="F18" s="1291"/>
      <c r="G18" s="1291"/>
      <c r="H18" s="1291"/>
      <c r="I18" s="1291"/>
      <c r="J18" s="1291"/>
      <c r="K18" s="1291"/>
      <c r="L18" s="1291"/>
      <c r="M18" s="1291"/>
    </row>
    <row r="19" spans="1:13" ht="15.75" customHeight="1">
      <c r="A19" s="719" t="s">
        <v>551</v>
      </c>
      <c r="B19" s="1300" t="s">
        <v>653</v>
      </c>
      <c r="C19" s="1301"/>
      <c r="D19" s="1301"/>
      <c r="E19" s="1301"/>
      <c r="F19" s="1301"/>
      <c r="G19" s="1301"/>
      <c r="H19" s="1301"/>
      <c r="I19" s="1301"/>
      <c r="J19" s="1301"/>
      <c r="K19" s="1301"/>
      <c r="L19" s="1301"/>
      <c r="M19" s="1302"/>
    </row>
    <row r="20" ht="15.75">
      <c r="A20" s="718"/>
    </row>
    <row r="21" spans="1:13" ht="32.25" customHeight="1">
      <c r="A21" s="1289" t="s">
        <v>698</v>
      </c>
      <c r="B21" s="1289"/>
      <c r="C21" s="1289"/>
      <c r="D21" s="1289"/>
      <c r="E21" s="1289"/>
      <c r="F21" s="1289"/>
      <c r="G21" s="1289"/>
      <c r="H21" s="1289"/>
      <c r="I21" s="1289"/>
      <c r="J21" s="1289"/>
      <c r="K21" s="1289"/>
      <c r="L21" s="1289"/>
      <c r="M21" s="1289"/>
    </row>
    <row r="22" ht="15.75">
      <c r="A22" s="715"/>
    </row>
    <row r="23" ht="15.75">
      <c r="A23" s="720" t="s">
        <v>656</v>
      </c>
    </row>
    <row r="24" ht="7.5" customHeight="1">
      <c r="A24" s="718"/>
    </row>
    <row r="25" spans="1:13" ht="32.25" customHeight="1">
      <c r="A25" s="721" t="s">
        <v>576</v>
      </c>
      <c r="B25" s="1291" t="s">
        <v>657</v>
      </c>
      <c r="C25" s="1291"/>
      <c r="D25" s="1291"/>
      <c r="E25" s="1291"/>
      <c r="F25" s="1291"/>
      <c r="G25" s="1291"/>
      <c r="H25" s="1291"/>
      <c r="I25" s="1291"/>
      <c r="J25" s="1291"/>
      <c r="K25" s="1291"/>
      <c r="L25" s="1291"/>
      <c r="M25" s="1291"/>
    </row>
    <row r="26" spans="1:13" ht="33" customHeight="1">
      <c r="A26" s="719" t="s">
        <v>551</v>
      </c>
      <c r="B26" s="1303" t="s">
        <v>731</v>
      </c>
      <c r="C26" s="1304"/>
      <c r="D26" s="1304"/>
      <c r="E26" s="1304"/>
      <c r="F26" s="1304"/>
      <c r="G26" s="1304"/>
      <c r="H26" s="1304"/>
      <c r="I26" s="1304"/>
      <c r="J26" s="1304"/>
      <c r="K26" s="1304"/>
      <c r="L26" s="1304"/>
      <c r="M26" s="1305"/>
    </row>
    <row r="27" ht="15.75">
      <c r="A27" s="718"/>
    </row>
    <row r="28" spans="1:13" ht="24" customHeight="1">
      <c r="A28" s="1289" t="s">
        <v>658</v>
      </c>
      <c r="B28" s="1289"/>
      <c r="C28" s="1289"/>
      <c r="D28" s="1289"/>
      <c r="E28" s="1289"/>
      <c r="F28" s="1289"/>
      <c r="G28" s="1289"/>
      <c r="H28" s="1289"/>
      <c r="I28" s="1289"/>
      <c r="J28" s="1289"/>
      <c r="K28" s="1289"/>
      <c r="L28" s="1289"/>
      <c r="M28" s="1289"/>
    </row>
    <row r="29" ht="47.25">
      <c r="A29" s="715" t="s">
        <v>659</v>
      </c>
    </row>
    <row r="30" ht="3" customHeight="1">
      <c r="A30" s="718"/>
    </row>
    <row r="31" spans="1:26" ht="30" customHeight="1">
      <c r="A31" s="1291" t="s">
        <v>576</v>
      </c>
      <c r="B31" s="1291" t="s">
        <v>660</v>
      </c>
      <c r="C31" s="1291"/>
      <c r="D31" s="1291"/>
      <c r="E31" s="1291" t="s">
        <v>568</v>
      </c>
      <c r="F31" s="1291"/>
      <c r="G31" s="1291"/>
      <c r="H31" s="1291" t="s">
        <v>661</v>
      </c>
      <c r="I31" s="1291"/>
      <c r="J31" s="1291"/>
      <c r="K31" s="1291" t="s">
        <v>570</v>
      </c>
      <c r="L31" s="1291"/>
      <c r="M31" s="1291"/>
      <c r="R31" s="1293"/>
      <c r="S31" s="1293"/>
      <c r="T31" s="1293"/>
      <c r="U31" s="1293"/>
      <c r="V31" s="1293"/>
      <c r="W31" s="1293"/>
      <c r="X31" s="1293"/>
      <c r="Y31" s="1293"/>
      <c r="Z31" s="1293"/>
    </row>
    <row r="32" spans="1:26" ht="43.5" customHeight="1">
      <c r="A32" s="1291"/>
      <c r="B32" s="1291"/>
      <c r="C32" s="1291"/>
      <c r="D32" s="1291"/>
      <c r="E32" s="719" t="s">
        <v>571</v>
      </c>
      <c r="F32" s="719" t="s">
        <v>572</v>
      </c>
      <c r="G32" s="719" t="s">
        <v>573</v>
      </c>
      <c r="H32" s="719" t="s">
        <v>571</v>
      </c>
      <c r="I32" s="719" t="s">
        <v>572</v>
      </c>
      <c r="J32" s="719" t="s">
        <v>573</v>
      </c>
      <c r="K32" s="719" t="s">
        <v>571</v>
      </c>
      <c r="L32" s="719" t="s">
        <v>572</v>
      </c>
      <c r="M32" s="719" t="s">
        <v>573</v>
      </c>
      <c r="R32" s="727"/>
      <c r="S32" s="727"/>
      <c r="T32" s="727"/>
      <c r="U32" s="727"/>
      <c r="V32" s="727"/>
      <c r="W32" s="727"/>
      <c r="X32" s="727"/>
      <c r="Y32" s="727"/>
      <c r="Z32" s="727"/>
    </row>
    <row r="33" spans="1:26" ht="15.75">
      <c r="A33" s="719">
        <v>1</v>
      </c>
      <c r="B33" s="1291">
        <v>2</v>
      </c>
      <c r="C33" s="1291"/>
      <c r="D33" s="1291"/>
      <c r="E33" s="719">
        <v>3</v>
      </c>
      <c r="F33" s="719">
        <v>4</v>
      </c>
      <c r="G33" s="719">
        <v>5</v>
      </c>
      <c r="H33" s="719">
        <v>6</v>
      </c>
      <c r="I33" s="719">
        <v>7</v>
      </c>
      <c r="J33" s="719">
        <v>8</v>
      </c>
      <c r="K33" s="719">
        <v>9</v>
      </c>
      <c r="L33" s="719">
        <v>10</v>
      </c>
      <c r="M33" s="719">
        <v>11</v>
      </c>
      <c r="R33" s="727"/>
      <c r="S33" s="727"/>
      <c r="T33" s="727"/>
      <c r="U33" s="727"/>
      <c r="V33" s="727"/>
      <c r="W33" s="727"/>
      <c r="X33" s="727"/>
      <c r="Y33" s="727"/>
      <c r="Z33" s="727"/>
    </row>
    <row r="34" spans="1:26" ht="55.5" customHeight="1">
      <c r="A34" s="719"/>
      <c r="B34" s="1286" t="s">
        <v>731</v>
      </c>
      <c r="C34" s="1287"/>
      <c r="D34" s="1288"/>
      <c r="E34" s="719">
        <v>3000</v>
      </c>
      <c r="F34" s="719" t="s">
        <v>701</v>
      </c>
      <c r="G34" s="719">
        <f>E34</f>
        <v>3000</v>
      </c>
      <c r="H34" s="719">
        <v>3000</v>
      </c>
      <c r="I34" s="719" t="s">
        <v>701</v>
      </c>
      <c r="J34" s="719">
        <f>H34</f>
        <v>3000</v>
      </c>
      <c r="K34" s="719">
        <f>H34-E34</f>
        <v>0</v>
      </c>
      <c r="L34" s="719" t="s">
        <v>701</v>
      </c>
      <c r="M34" s="719">
        <f>K34</f>
        <v>0</v>
      </c>
      <c r="R34" s="727"/>
      <c r="S34" s="727"/>
      <c r="T34" s="727"/>
      <c r="U34" s="727"/>
      <c r="V34" s="727"/>
      <c r="W34" s="727"/>
      <c r="X34" s="727"/>
      <c r="Y34" s="727"/>
      <c r="Z34" s="727"/>
    </row>
    <row r="35" spans="1:26" ht="10.5" customHeight="1">
      <c r="A35" s="719"/>
      <c r="B35" s="1317"/>
      <c r="C35" s="1318"/>
      <c r="D35" s="1319"/>
      <c r="E35" s="719"/>
      <c r="F35" s="719"/>
      <c r="G35" s="719"/>
      <c r="H35" s="719"/>
      <c r="I35" s="719"/>
      <c r="J35" s="719"/>
      <c r="K35" s="719"/>
      <c r="L35" s="719"/>
      <c r="M35" s="719"/>
      <c r="R35" s="727"/>
      <c r="S35" s="727"/>
      <c r="T35" s="727"/>
      <c r="U35" s="727"/>
      <c r="V35" s="727"/>
      <c r="W35" s="727"/>
      <c r="X35" s="727"/>
      <c r="Y35" s="727"/>
      <c r="Z35" s="727"/>
    </row>
    <row r="36" spans="1:26" ht="17.25" customHeight="1">
      <c r="A36" s="719"/>
      <c r="B36" s="1306" t="s">
        <v>592</v>
      </c>
      <c r="C36" s="1307"/>
      <c r="D36" s="1308"/>
      <c r="E36" s="719">
        <f aca="true" t="shared" si="0" ref="E36:M36">E34</f>
        <v>3000</v>
      </c>
      <c r="F36" s="719" t="str">
        <f t="shared" si="0"/>
        <v>-</v>
      </c>
      <c r="G36" s="719">
        <f t="shared" si="0"/>
        <v>3000</v>
      </c>
      <c r="H36" s="719">
        <f t="shared" si="0"/>
        <v>3000</v>
      </c>
      <c r="I36" s="719" t="str">
        <f t="shared" si="0"/>
        <v>-</v>
      </c>
      <c r="J36" s="719">
        <f t="shared" si="0"/>
        <v>3000</v>
      </c>
      <c r="K36" s="719">
        <f t="shared" si="0"/>
        <v>0</v>
      </c>
      <c r="L36" s="719" t="str">
        <f t="shared" si="0"/>
        <v>-</v>
      </c>
      <c r="M36" s="719">
        <f t="shared" si="0"/>
        <v>0</v>
      </c>
      <c r="R36" s="727"/>
      <c r="S36" s="727"/>
      <c r="T36" s="727"/>
      <c r="U36" s="727"/>
      <c r="V36" s="727"/>
      <c r="W36" s="727"/>
      <c r="X36" s="727"/>
      <c r="Y36" s="727"/>
      <c r="Z36" s="727"/>
    </row>
    <row r="37" spans="1:13" ht="42.75" customHeight="1">
      <c r="A37" s="1309" t="s">
        <v>666</v>
      </c>
      <c r="B37" s="1310"/>
      <c r="C37" s="1310"/>
      <c r="D37" s="1310"/>
      <c r="E37" s="1310"/>
      <c r="F37" s="1310"/>
      <c r="G37" s="1310"/>
      <c r="H37" s="1310"/>
      <c r="I37" s="1310"/>
      <c r="J37" s="1310"/>
      <c r="K37" s="1310"/>
      <c r="L37" s="1310"/>
      <c r="M37" s="1310"/>
    </row>
    <row r="38" ht="15.75">
      <c r="A38" s="718"/>
    </row>
    <row r="39" spans="1:13" ht="19.5" customHeight="1">
      <c r="A39" s="1289" t="s">
        <v>668</v>
      </c>
      <c r="B39" s="1289"/>
      <c r="C39" s="1289"/>
      <c r="D39" s="1289"/>
      <c r="E39" s="1289"/>
      <c r="F39" s="1289"/>
      <c r="G39" s="1289"/>
      <c r="H39" s="1289"/>
      <c r="I39" s="1289"/>
      <c r="J39" s="1289"/>
      <c r="K39" s="1289"/>
      <c r="L39" s="1289"/>
      <c r="M39" s="1289"/>
    </row>
    <row r="40" ht="47.25">
      <c r="A40" s="715" t="s">
        <v>659</v>
      </c>
    </row>
    <row r="41" ht="6" customHeight="1">
      <c r="A41" s="718"/>
    </row>
    <row r="42" spans="1:13" ht="31.5" customHeight="1">
      <c r="A42" s="1291" t="s">
        <v>669</v>
      </c>
      <c r="B42" s="1291" t="s">
        <v>670</v>
      </c>
      <c r="C42" s="1291"/>
      <c r="D42" s="1291"/>
      <c r="E42" s="1291" t="s">
        <v>568</v>
      </c>
      <c r="F42" s="1291"/>
      <c r="G42" s="1291"/>
      <c r="H42" s="1291" t="s">
        <v>661</v>
      </c>
      <c r="I42" s="1291"/>
      <c r="J42" s="1291"/>
      <c r="K42" s="1291" t="s">
        <v>570</v>
      </c>
      <c r="L42" s="1291"/>
      <c r="M42" s="1291"/>
    </row>
    <row r="43" spans="1:13" ht="45.75" customHeight="1">
      <c r="A43" s="1291"/>
      <c r="B43" s="1291"/>
      <c r="C43" s="1291"/>
      <c r="D43" s="1291"/>
      <c r="E43" s="719" t="s">
        <v>571</v>
      </c>
      <c r="F43" s="719" t="s">
        <v>572</v>
      </c>
      <c r="G43" s="719" t="s">
        <v>573</v>
      </c>
      <c r="H43" s="719" t="s">
        <v>571</v>
      </c>
      <c r="I43" s="719" t="s">
        <v>572</v>
      </c>
      <c r="J43" s="719" t="s">
        <v>573</v>
      </c>
      <c r="K43" s="719" t="s">
        <v>571</v>
      </c>
      <c r="L43" s="719" t="s">
        <v>572</v>
      </c>
      <c r="M43" s="719" t="s">
        <v>573</v>
      </c>
    </row>
    <row r="44" spans="1:13" ht="15.75">
      <c r="A44" s="719">
        <v>1</v>
      </c>
      <c r="B44" s="1291">
        <v>2</v>
      </c>
      <c r="C44" s="1291"/>
      <c r="D44" s="1291"/>
      <c r="E44" s="719">
        <v>3</v>
      </c>
      <c r="F44" s="719">
        <v>4</v>
      </c>
      <c r="G44" s="719">
        <v>5</v>
      </c>
      <c r="H44" s="719">
        <v>6</v>
      </c>
      <c r="I44" s="719">
        <v>7</v>
      </c>
      <c r="J44" s="719">
        <v>8</v>
      </c>
      <c r="K44" s="719">
        <v>9</v>
      </c>
      <c r="L44" s="719">
        <v>10</v>
      </c>
      <c r="M44" s="719">
        <v>11</v>
      </c>
    </row>
    <row r="45" spans="1:13" ht="33.75" customHeight="1">
      <c r="A45" s="719"/>
      <c r="B45" s="1323" t="s">
        <v>732</v>
      </c>
      <c r="C45" s="1324"/>
      <c r="D45" s="1325"/>
      <c r="E45" s="719">
        <v>3000</v>
      </c>
      <c r="F45" s="719" t="s">
        <v>701</v>
      </c>
      <c r="G45" s="719">
        <f>E45</f>
        <v>3000</v>
      </c>
      <c r="H45" s="719">
        <v>3000</v>
      </c>
      <c r="I45" s="719" t="s">
        <v>701</v>
      </c>
      <c r="J45" s="719">
        <f>H45</f>
        <v>3000</v>
      </c>
      <c r="K45" s="719">
        <v>0</v>
      </c>
      <c r="L45" s="719" t="s">
        <v>701</v>
      </c>
      <c r="M45" s="719">
        <v>0</v>
      </c>
    </row>
    <row r="46" ht="15.75">
      <c r="A46" s="718"/>
    </row>
    <row r="47" ht="15.75">
      <c r="A47" s="720" t="s">
        <v>672</v>
      </c>
    </row>
    <row r="48" ht="14.25" customHeight="1">
      <c r="A48" s="718"/>
    </row>
    <row r="49" spans="1:13" ht="81" customHeight="1">
      <c r="A49" s="1291" t="s">
        <v>669</v>
      </c>
      <c r="B49" s="1291" t="s">
        <v>602</v>
      </c>
      <c r="C49" s="1291" t="s">
        <v>603</v>
      </c>
      <c r="D49" s="1291" t="s">
        <v>604</v>
      </c>
      <c r="E49" s="1291" t="s">
        <v>568</v>
      </c>
      <c r="F49" s="1291"/>
      <c r="G49" s="1291"/>
      <c r="H49" s="1291" t="s">
        <v>673</v>
      </c>
      <c r="I49" s="1291"/>
      <c r="J49" s="1291"/>
      <c r="K49" s="1291" t="s">
        <v>570</v>
      </c>
      <c r="L49" s="1291"/>
      <c r="M49" s="1291"/>
    </row>
    <row r="50" spans="1:13" ht="30.75" customHeight="1">
      <c r="A50" s="1291"/>
      <c r="B50" s="1291"/>
      <c r="C50" s="1291"/>
      <c r="D50" s="1291"/>
      <c r="E50" s="719" t="s">
        <v>571</v>
      </c>
      <c r="F50" s="719" t="s">
        <v>572</v>
      </c>
      <c r="G50" s="719" t="s">
        <v>573</v>
      </c>
      <c r="H50" s="719" t="s">
        <v>571</v>
      </c>
      <c r="I50" s="719" t="s">
        <v>572</v>
      </c>
      <c r="J50" s="719" t="s">
        <v>573</v>
      </c>
      <c r="K50" s="719" t="s">
        <v>571</v>
      </c>
      <c r="L50" s="719" t="s">
        <v>572</v>
      </c>
      <c r="M50" s="719" t="s">
        <v>573</v>
      </c>
    </row>
    <row r="51" spans="1:13" ht="15.75">
      <c r="A51" s="719">
        <v>1</v>
      </c>
      <c r="B51" s="719">
        <v>2</v>
      </c>
      <c r="C51" s="719">
        <v>3</v>
      </c>
      <c r="D51" s="719">
        <v>4</v>
      </c>
      <c r="E51" s="719">
        <v>5</v>
      </c>
      <c r="F51" s="719">
        <v>6</v>
      </c>
      <c r="G51" s="719">
        <v>7</v>
      </c>
      <c r="H51" s="719">
        <v>8</v>
      </c>
      <c r="I51" s="719">
        <v>9</v>
      </c>
      <c r="J51" s="719">
        <v>10</v>
      </c>
      <c r="K51" s="719">
        <v>11</v>
      </c>
      <c r="L51" s="719">
        <v>12</v>
      </c>
      <c r="M51" s="719">
        <v>13</v>
      </c>
    </row>
    <row r="52" spans="1:13" ht="15.75">
      <c r="A52" s="719">
        <v>1</v>
      </c>
      <c r="B52" s="719" t="s">
        <v>607</v>
      </c>
      <c r="C52" s="719"/>
      <c r="D52" s="719"/>
      <c r="E52" s="719"/>
      <c r="F52" s="719"/>
      <c r="G52" s="719"/>
      <c r="H52" s="719"/>
      <c r="I52" s="719"/>
      <c r="J52" s="719"/>
      <c r="K52" s="719"/>
      <c r="L52" s="719"/>
      <c r="M52" s="719"/>
    </row>
    <row r="53" spans="1:13" ht="63.75">
      <c r="A53" s="719"/>
      <c r="B53" s="728" t="s">
        <v>733</v>
      </c>
      <c r="C53" s="719" t="s">
        <v>609</v>
      </c>
      <c r="D53" s="730" t="s">
        <v>734</v>
      </c>
      <c r="E53" s="719">
        <v>3</v>
      </c>
      <c r="F53" s="719" t="s">
        <v>701</v>
      </c>
      <c r="G53" s="719">
        <v>3</v>
      </c>
      <c r="H53" s="719">
        <v>3</v>
      </c>
      <c r="I53" s="719" t="s">
        <v>701</v>
      </c>
      <c r="J53" s="719">
        <v>3</v>
      </c>
      <c r="K53" s="719">
        <v>0</v>
      </c>
      <c r="L53" s="719" t="s">
        <v>701</v>
      </c>
      <c r="M53" s="719">
        <v>0</v>
      </c>
    </row>
    <row r="54" spans="1:13" ht="25.5" customHeight="1">
      <c r="A54" s="1291" t="s">
        <v>305</v>
      </c>
      <c r="B54" s="1291"/>
      <c r="C54" s="1291"/>
      <c r="D54" s="1291"/>
      <c r="E54" s="1291"/>
      <c r="F54" s="1291"/>
      <c r="G54" s="1291"/>
      <c r="H54" s="1291"/>
      <c r="I54" s="1291"/>
      <c r="J54" s="1291"/>
      <c r="K54" s="1291"/>
      <c r="L54" s="1291"/>
      <c r="M54" s="1291"/>
    </row>
    <row r="55" spans="1:13" ht="15.75">
      <c r="A55" s="721">
        <v>2</v>
      </c>
      <c r="B55" s="721" t="s">
        <v>612</v>
      </c>
      <c r="C55" s="719"/>
      <c r="D55" s="719"/>
      <c r="E55" s="719"/>
      <c r="F55" s="719"/>
      <c r="G55" s="719"/>
      <c r="H55" s="719"/>
      <c r="I55" s="719"/>
      <c r="J55" s="719"/>
      <c r="K55" s="719"/>
      <c r="L55" s="719"/>
      <c r="M55" s="719"/>
    </row>
    <row r="56" spans="1:13" ht="103.5" customHeight="1">
      <c r="A56" s="719"/>
      <c r="B56" s="731" t="s">
        <v>735</v>
      </c>
      <c r="C56" s="742" t="s">
        <v>609</v>
      </c>
      <c r="D56" s="730" t="s">
        <v>734</v>
      </c>
      <c r="E56" s="719">
        <v>2</v>
      </c>
      <c r="F56" s="719" t="s">
        <v>701</v>
      </c>
      <c r="G56" s="719">
        <v>2</v>
      </c>
      <c r="H56" s="719">
        <v>2</v>
      </c>
      <c r="I56" s="719" t="s">
        <v>701</v>
      </c>
      <c r="J56" s="719">
        <v>2</v>
      </c>
      <c r="K56" s="719">
        <v>0</v>
      </c>
      <c r="L56" s="719" t="s">
        <v>701</v>
      </c>
      <c r="M56" s="719">
        <v>0</v>
      </c>
    </row>
    <row r="57" spans="1:13" ht="102">
      <c r="A57" s="719"/>
      <c r="B57" s="728" t="s">
        <v>736</v>
      </c>
      <c r="C57" s="742" t="s">
        <v>609</v>
      </c>
      <c r="D57" s="730" t="s">
        <v>710</v>
      </c>
      <c r="E57" s="719">
        <v>3000</v>
      </c>
      <c r="F57" s="719" t="s">
        <v>701</v>
      </c>
      <c r="G57" s="719">
        <v>3000</v>
      </c>
      <c r="H57" s="732">
        <v>3015</v>
      </c>
      <c r="I57" s="732" t="s">
        <v>701</v>
      </c>
      <c r="J57" s="732">
        <f>H57</f>
        <v>3015</v>
      </c>
      <c r="K57" s="732">
        <f>J57-G57</f>
        <v>15</v>
      </c>
      <c r="L57" s="732" t="s">
        <v>701</v>
      </c>
      <c r="M57" s="732">
        <f>K57</f>
        <v>15</v>
      </c>
    </row>
    <row r="58" spans="1:13" ht="60">
      <c r="A58" s="719"/>
      <c r="B58" s="743" t="s">
        <v>737</v>
      </c>
      <c r="C58" s="742" t="s">
        <v>706</v>
      </c>
      <c r="D58" s="744" t="s">
        <v>734</v>
      </c>
      <c r="E58" s="719">
        <v>30</v>
      </c>
      <c r="F58" s="719" t="s">
        <v>701</v>
      </c>
      <c r="G58" s="719">
        <v>30</v>
      </c>
      <c r="H58" s="732">
        <v>30</v>
      </c>
      <c r="I58" s="732" t="s">
        <v>701</v>
      </c>
      <c r="J58" s="732">
        <v>30</v>
      </c>
      <c r="K58" s="732">
        <v>0</v>
      </c>
      <c r="L58" s="732" t="s">
        <v>701</v>
      </c>
      <c r="M58" s="732">
        <v>0</v>
      </c>
    </row>
    <row r="59" spans="1:13" ht="84">
      <c r="A59" s="719"/>
      <c r="B59" s="745" t="s">
        <v>738</v>
      </c>
      <c r="C59" s="742" t="s">
        <v>706</v>
      </c>
      <c r="D59" s="744" t="s">
        <v>710</v>
      </c>
      <c r="E59" s="719">
        <v>3000</v>
      </c>
      <c r="F59" s="719" t="s">
        <v>701</v>
      </c>
      <c r="G59" s="719">
        <v>3000</v>
      </c>
      <c r="H59" s="732">
        <v>3015</v>
      </c>
      <c r="I59" s="732" t="s">
        <v>701</v>
      </c>
      <c r="J59" s="732">
        <v>3015</v>
      </c>
      <c r="K59" s="732">
        <f>J59-G59</f>
        <v>15</v>
      </c>
      <c r="L59" s="732" t="s">
        <v>701</v>
      </c>
      <c r="M59" s="732">
        <f>K59</f>
        <v>15</v>
      </c>
    </row>
    <row r="60" spans="1:13" ht="40.5" customHeight="1">
      <c r="A60" s="1313" t="s">
        <v>739</v>
      </c>
      <c r="B60" s="1314"/>
      <c r="C60" s="1314"/>
      <c r="D60" s="1314"/>
      <c r="E60" s="1314"/>
      <c r="F60" s="1314"/>
      <c r="G60" s="1314"/>
      <c r="H60" s="1314"/>
      <c r="I60" s="1314"/>
      <c r="J60" s="1314"/>
      <c r="K60" s="1314"/>
      <c r="L60" s="1314"/>
      <c r="M60" s="1315"/>
    </row>
    <row r="61" spans="1:13" ht="15.75" customHeight="1">
      <c r="A61" s="719">
        <v>3</v>
      </c>
      <c r="B61" s="719" t="s">
        <v>617</v>
      </c>
      <c r="C61" s="719"/>
      <c r="D61" s="719"/>
      <c r="E61" s="719"/>
      <c r="F61" s="719"/>
      <c r="G61" s="719"/>
      <c r="H61" s="719"/>
      <c r="I61" s="719"/>
      <c r="J61" s="719"/>
      <c r="K61" s="719"/>
      <c r="L61" s="719"/>
      <c r="M61" s="719"/>
    </row>
    <row r="62" spans="1:13" ht="63.75">
      <c r="A62" s="719"/>
      <c r="B62" s="731" t="s">
        <v>740</v>
      </c>
      <c r="C62" s="742" t="s">
        <v>398</v>
      </c>
      <c r="D62" s="730" t="s">
        <v>741</v>
      </c>
      <c r="E62" s="719">
        <v>1500</v>
      </c>
      <c r="F62" s="719" t="s">
        <v>701</v>
      </c>
      <c r="G62" s="719">
        <f>E62</f>
        <v>1500</v>
      </c>
      <c r="H62" s="719">
        <v>1500</v>
      </c>
      <c r="I62" s="719" t="s">
        <v>701</v>
      </c>
      <c r="J62" s="719">
        <f>H62</f>
        <v>1500</v>
      </c>
      <c r="K62" s="719">
        <f>H62-E62</f>
        <v>0</v>
      </c>
      <c r="L62" s="719" t="s">
        <v>701</v>
      </c>
      <c r="M62" s="719">
        <f>K62</f>
        <v>0</v>
      </c>
    </row>
    <row r="63" spans="1:13" ht="76.5">
      <c r="A63" s="719"/>
      <c r="B63" s="731" t="s">
        <v>742</v>
      </c>
      <c r="C63" s="742" t="s">
        <v>398</v>
      </c>
      <c r="D63" s="730" t="s">
        <v>743</v>
      </c>
      <c r="E63" s="719">
        <f>3000/E58</f>
        <v>100</v>
      </c>
      <c r="F63" s="719" t="s">
        <v>701</v>
      </c>
      <c r="G63" s="719">
        <f>E63</f>
        <v>100</v>
      </c>
      <c r="H63" s="732">
        <f>3000/H58</f>
        <v>100</v>
      </c>
      <c r="I63" s="732" t="s">
        <v>701</v>
      </c>
      <c r="J63" s="732">
        <f>H63</f>
        <v>100</v>
      </c>
      <c r="K63" s="732">
        <v>0</v>
      </c>
      <c r="L63" s="732" t="s">
        <v>701</v>
      </c>
      <c r="M63" s="732">
        <f>K63</f>
        <v>0</v>
      </c>
    </row>
    <row r="64" spans="1:13" ht="24" customHeight="1">
      <c r="A64" s="1316" t="s">
        <v>305</v>
      </c>
      <c r="B64" s="1316"/>
      <c r="C64" s="1316"/>
      <c r="D64" s="1316"/>
      <c r="E64" s="1316"/>
      <c r="F64" s="1316"/>
      <c r="G64" s="1316"/>
      <c r="H64" s="1316"/>
      <c r="I64" s="1316"/>
      <c r="J64" s="1316"/>
      <c r="K64" s="1316"/>
      <c r="L64" s="1316"/>
      <c r="M64" s="1316"/>
    </row>
    <row r="65" spans="1:13" ht="15.75">
      <c r="A65" s="719">
        <v>4</v>
      </c>
      <c r="B65" s="719" t="s">
        <v>633</v>
      </c>
      <c r="C65" s="719"/>
      <c r="D65" s="719"/>
      <c r="E65" s="719"/>
      <c r="F65" s="719"/>
      <c r="G65" s="719"/>
      <c r="H65" s="719"/>
      <c r="I65" s="719"/>
      <c r="J65" s="719"/>
      <c r="K65" s="719"/>
      <c r="L65" s="719"/>
      <c r="M65" s="719"/>
    </row>
    <row r="66" spans="1:13" ht="204" customHeight="1">
      <c r="A66" s="719"/>
      <c r="B66" s="731" t="s">
        <v>744</v>
      </c>
      <c r="C66" s="742" t="s">
        <v>635</v>
      </c>
      <c r="D66" s="730" t="s">
        <v>710</v>
      </c>
      <c r="E66" s="719">
        <v>0</v>
      </c>
      <c r="F66" s="719" t="s">
        <v>701</v>
      </c>
      <c r="G66" s="719">
        <f>E66</f>
        <v>0</v>
      </c>
      <c r="H66" s="732">
        <v>0</v>
      </c>
      <c r="I66" s="732" t="s">
        <v>701</v>
      </c>
      <c r="J66" s="732">
        <v>0</v>
      </c>
      <c r="K66" s="732">
        <v>0</v>
      </c>
      <c r="L66" s="732" t="s">
        <v>701</v>
      </c>
      <c r="M66" s="732">
        <v>0</v>
      </c>
    </row>
    <row r="67" spans="1:13" ht="114.75">
      <c r="A67" s="719"/>
      <c r="B67" s="731" t="s">
        <v>745</v>
      </c>
      <c r="C67" s="742" t="s">
        <v>635</v>
      </c>
      <c r="D67" s="746" t="s">
        <v>710</v>
      </c>
      <c r="E67" s="719">
        <v>150</v>
      </c>
      <c r="F67" s="719" t="s">
        <v>701</v>
      </c>
      <c r="G67" s="719">
        <f>E67</f>
        <v>150</v>
      </c>
      <c r="H67" s="732">
        <v>150</v>
      </c>
      <c r="I67" s="732" t="s">
        <v>701</v>
      </c>
      <c r="J67" s="732">
        <v>150</v>
      </c>
      <c r="K67" s="732">
        <v>0</v>
      </c>
      <c r="L67" s="732" t="s">
        <v>701</v>
      </c>
      <c r="M67" s="732">
        <v>0</v>
      </c>
    </row>
    <row r="68" spans="1:13" ht="140.25">
      <c r="A68" s="719"/>
      <c r="B68" s="731" t="s">
        <v>746</v>
      </c>
      <c r="C68" s="742" t="s">
        <v>635</v>
      </c>
      <c r="D68" s="746" t="s">
        <v>710</v>
      </c>
      <c r="E68" s="719">
        <v>36</v>
      </c>
      <c r="F68" s="719" t="s">
        <v>701</v>
      </c>
      <c r="G68" s="719">
        <f>E68</f>
        <v>36</v>
      </c>
      <c r="H68" s="732">
        <v>36</v>
      </c>
      <c r="I68" s="732" t="s">
        <v>701</v>
      </c>
      <c r="J68" s="732">
        <v>36</v>
      </c>
      <c r="K68" s="732">
        <v>0</v>
      </c>
      <c r="L68" s="732" t="s">
        <v>701</v>
      </c>
      <c r="M68" s="732">
        <v>0</v>
      </c>
    </row>
    <row r="69" spans="1:13" ht="15.75">
      <c r="A69" s="1316" t="s">
        <v>305</v>
      </c>
      <c r="B69" s="1316"/>
      <c r="C69" s="1316"/>
      <c r="D69" s="1316"/>
      <c r="E69" s="1316"/>
      <c r="F69" s="1316"/>
      <c r="G69" s="1316"/>
      <c r="H69" s="1316"/>
      <c r="I69" s="1316"/>
      <c r="J69" s="1316"/>
      <c r="K69" s="1316"/>
      <c r="L69" s="1316"/>
      <c r="M69" s="1316"/>
    </row>
    <row r="70" spans="1:13" ht="36" customHeight="1">
      <c r="A70" s="1316" t="s">
        <v>747</v>
      </c>
      <c r="B70" s="1316"/>
      <c r="C70" s="1316"/>
      <c r="D70" s="1316"/>
      <c r="E70" s="1316"/>
      <c r="F70" s="1316"/>
      <c r="G70" s="1316"/>
      <c r="H70" s="1316"/>
      <c r="I70" s="1316"/>
      <c r="J70" s="1316"/>
      <c r="K70" s="1316"/>
      <c r="L70" s="1316"/>
      <c r="M70" s="1316"/>
    </row>
    <row r="71" spans="1:13" ht="15.75">
      <c r="A71" s="736"/>
      <c r="B71" s="737"/>
      <c r="C71" s="737"/>
      <c r="D71" s="737"/>
      <c r="E71" s="737"/>
      <c r="F71" s="737"/>
      <c r="G71" s="737"/>
      <c r="H71" s="737"/>
      <c r="I71" s="737"/>
      <c r="J71" s="737"/>
      <c r="K71" s="737"/>
      <c r="L71" s="737"/>
      <c r="M71" s="737"/>
    </row>
    <row r="72" spans="1:13" ht="39.75" customHeight="1">
      <c r="A72" s="1322" t="s">
        <v>748</v>
      </c>
      <c r="B72" s="1322"/>
      <c r="C72" s="1322"/>
      <c r="D72" s="1322"/>
      <c r="E72" s="1322"/>
      <c r="F72" s="1322"/>
      <c r="G72" s="1322"/>
      <c r="H72" s="1322"/>
      <c r="I72" s="1322"/>
      <c r="J72" s="1322"/>
      <c r="K72" s="1322"/>
      <c r="L72" s="1322"/>
      <c r="M72" s="1322"/>
    </row>
    <row r="73" spans="1:4" ht="16.5" customHeight="1">
      <c r="A73" s="1292" t="s">
        <v>310</v>
      </c>
      <c r="B73" s="1292"/>
      <c r="C73" s="1292"/>
      <c r="D73" s="1292"/>
    </row>
    <row r="74" spans="1:4" ht="19.5" customHeight="1">
      <c r="A74" s="738" t="s">
        <v>311</v>
      </c>
      <c r="B74" s="738"/>
      <c r="C74" s="738"/>
      <c r="D74" s="738"/>
    </row>
    <row r="75" spans="1:5" ht="15.75">
      <c r="A75" s="1320" t="s">
        <v>312</v>
      </c>
      <c r="B75" s="1320"/>
      <c r="C75" s="1320"/>
      <c r="D75" s="1320"/>
      <c r="E75" s="1320"/>
    </row>
    <row r="76" spans="1:13" ht="15.75">
      <c r="A76" s="1320"/>
      <c r="B76" s="1320"/>
      <c r="C76" s="1320"/>
      <c r="D76" s="1320"/>
      <c r="E76" s="1320"/>
      <c r="G76" s="1312"/>
      <c r="H76" s="1312"/>
      <c r="J76" s="1312" t="s">
        <v>639</v>
      </c>
      <c r="K76" s="1312"/>
      <c r="L76" s="1312"/>
      <c r="M76" s="1312"/>
    </row>
    <row r="77" spans="1:13" ht="15.75" customHeight="1">
      <c r="A77" s="739"/>
      <c r="B77" s="739"/>
      <c r="C77" s="739"/>
      <c r="D77" s="739"/>
      <c r="E77" s="739"/>
      <c r="J77" s="1311" t="s">
        <v>313</v>
      </c>
      <c r="K77" s="1311"/>
      <c r="L77" s="1311"/>
      <c r="M77" s="1311"/>
    </row>
    <row r="78" spans="1:13" ht="43.5" customHeight="1">
      <c r="A78" s="1320" t="s">
        <v>314</v>
      </c>
      <c r="B78" s="1320"/>
      <c r="C78" s="1320"/>
      <c r="D78" s="1320"/>
      <c r="E78" s="1320"/>
      <c r="G78" s="1312"/>
      <c r="H78" s="1312"/>
      <c r="J78" s="1312" t="s">
        <v>643</v>
      </c>
      <c r="K78" s="1312"/>
      <c r="L78" s="1312"/>
      <c r="M78" s="1312"/>
    </row>
    <row r="79" spans="1:13" ht="15.75" customHeight="1">
      <c r="A79" s="1320"/>
      <c r="B79" s="1320"/>
      <c r="C79" s="1320"/>
      <c r="D79" s="1320"/>
      <c r="E79" s="1320"/>
      <c r="J79" s="1311" t="s">
        <v>313</v>
      </c>
      <c r="K79" s="1311"/>
      <c r="L79" s="1311"/>
      <c r="M79" s="1311"/>
    </row>
  </sheetData>
  <sheetProtection/>
  <mergeCells count="62">
    <mergeCell ref="J77:M77"/>
    <mergeCell ref="A78:E79"/>
    <mergeCell ref="G78:H78"/>
    <mergeCell ref="J78:M78"/>
    <mergeCell ref="J79:M79"/>
    <mergeCell ref="A70:M70"/>
    <mergeCell ref="A73:D73"/>
    <mergeCell ref="A75:E76"/>
    <mergeCell ref="G76:H76"/>
    <mergeCell ref="J76:M76"/>
    <mergeCell ref="H49:J49"/>
    <mergeCell ref="K49:M49"/>
    <mergeCell ref="A54:M54"/>
    <mergeCell ref="A69:M69"/>
    <mergeCell ref="A60:M60"/>
    <mergeCell ref="A64:M64"/>
    <mergeCell ref="A72:M72"/>
    <mergeCell ref="B44:D44"/>
    <mergeCell ref="B45:D45"/>
    <mergeCell ref="A49:A50"/>
    <mergeCell ref="B49:B50"/>
    <mergeCell ref="C49:C50"/>
    <mergeCell ref="D49:D50"/>
    <mergeCell ref="E49:G49"/>
    <mergeCell ref="B36:D36"/>
    <mergeCell ref="A37:M37"/>
    <mergeCell ref="A39:M39"/>
    <mergeCell ref="A42:A43"/>
    <mergeCell ref="B42:D43"/>
    <mergeCell ref="E42:G42"/>
    <mergeCell ref="H42:J42"/>
    <mergeCell ref="K42:M42"/>
    <mergeCell ref="R31:T31"/>
    <mergeCell ref="U31:W31"/>
    <mergeCell ref="X31:Z31"/>
    <mergeCell ref="B33:D33"/>
    <mergeCell ref="B19:M19"/>
    <mergeCell ref="A21:M21"/>
    <mergeCell ref="B34:D34"/>
    <mergeCell ref="B35:D35"/>
    <mergeCell ref="A28:M28"/>
    <mergeCell ref="A31:A32"/>
    <mergeCell ref="B31:D32"/>
    <mergeCell ref="E31:G31"/>
    <mergeCell ref="H31:J31"/>
    <mergeCell ref="K31:M31"/>
    <mergeCell ref="B25:M25"/>
    <mergeCell ref="B26:M26"/>
    <mergeCell ref="A12:A13"/>
    <mergeCell ref="E12:M12"/>
    <mergeCell ref="E13:M13"/>
    <mergeCell ref="A14:A15"/>
    <mergeCell ref="E14:M14"/>
    <mergeCell ref="E15:M15"/>
    <mergeCell ref="A16:M16"/>
    <mergeCell ref="B18:M18"/>
    <mergeCell ref="J1:M4"/>
    <mergeCell ref="A7:M7"/>
    <mergeCell ref="A8:M8"/>
    <mergeCell ref="A10:A11"/>
    <mergeCell ref="E10:M10"/>
    <mergeCell ref="E11:M11"/>
  </mergeCells>
  <printOptions/>
  <pageMargins left="0.16" right="0.16" top="0.35" bottom="0.3" header="0.31496062992125984" footer="0.31496062992125984"/>
  <pageSetup fitToHeight="0" fitToWidth="1" orientation="portrait" paperSize="9" scale="71" r:id="rId1"/>
</worksheet>
</file>

<file path=xl/worksheets/sheet5.xml><?xml version="1.0" encoding="utf-8"?>
<worksheet xmlns="http://schemas.openxmlformats.org/spreadsheetml/2006/main" xmlns:r="http://schemas.openxmlformats.org/officeDocument/2006/relationships">
  <sheetPr>
    <pageSetUpPr fitToPage="1"/>
  </sheetPr>
  <dimension ref="A1:Z95"/>
  <sheetViews>
    <sheetView view="pageBreakPreview" zoomScale="60" zoomScaleNormal="75" workbookViewId="0" topLeftCell="A1">
      <selection activeCell="A83" sqref="A83:M83"/>
    </sheetView>
  </sheetViews>
  <sheetFormatPr defaultColWidth="9.00390625" defaultRowHeight="12.75" outlineLevelRow="1"/>
  <cols>
    <col min="1" max="1" width="4.375" style="51" customWidth="1"/>
    <col min="2" max="2" width="20.00390625" style="51" customWidth="1"/>
    <col min="3" max="3" width="10.25390625" style="51" customWidth="1"/>
    <col min="4" max="4" width="12.375" style="51" customWidth="1"/>
    <col min="5" max="13" width="13.00390625" style="51" customWidth="1"/>
    <col min="14" max="16384" width="9.125" style="51" customWidth="1"/>
  </cols>
  <sheetData>
    <row r="1" spans="10:13" ht="15.75" customHeight="1">
      <c r="J1" s="701" t="s">
        <v>644</v>
      </c>
      <c r="K1" s="701"/>
      <c r="L1" s="701"/>
      <c r="M1" s="701"/>
    </row>
    <row r="2" spans="10:13" ht="15.75">
      <c r="J2" s="701"/>
      <c r="K2" s="701"/>
      <c r="L2" s="701"/>
      <c r="M2" s="701"/>
    </row>
    <row r="3" spans="10:13" ht="15.75">
      <c r="J3" s="701"/>
      <c r="K3" s="701"/>
      <c r="L3" s="701"/>
      <c r="M3" s="701"/>
    </row>
    <row r="4" spans="10:13" ht="15.75">
      <c r="J4" s="701"/>
      <c r="K4" s="701"/>
      <c r="L4" s="701"/>
      <c r="M4" s="701"/>
    </row>
    <row r="5" spans="1:13" ht="15.75">
      <c r="A5" s="686" t="s">
        <v>215</v>
      </c>
      <c r="B5" s="686"/>
      <c r="C5" s="686"/>
      <c r="D5" s="686"/>
      <c r="E5" s="686"/>
      <c r="F5" s="686"/>
      <c r="G5" s="686"/>
      <c r="H5" s="686"/>
      <c r="I5" s="686"/>
      <c r="J5" s="686"/>
      <c r="K5" s="686"/>
      <c r="L5" s="686"/>
      <c r="M5" s="686"/>
    </row>
    <row r="6" spans="1:13" ht="15.75">
      <c r="A6" s="686" t="s">
        <v>645</v>
      </c>
      <c r="B6" s="686"/>
      <c r="C6" s="686"/>
      <c r="D6" s="686"/>
      <c r="E6" s="686"/>
      <c r="F6" s="686"/>
      <c r="G6" s="686"/>
      <c r="H6" s="686"/>
      <c r="I6" s="686"/>
      <c r="J6" s="686"/>
      <c r="K6" s="686"/>
      <c r="L6" s="686"/>
      <c r="M6" s="686"/>
    </row>
    <row r="7" spans="1:13" ht="15.75">
      <c r="A7" s="696" t="s">
        <v>551</v>
      </c>
      <c r="B7" s="52" t="s">
        <v>552</v>
      </c>
      <c r="C7" s="53"/>
      <c r="E7" s="697" t="s">
        <v>553</v>
      </c>
      <c r="F7" s="697"/>
      <c r="G7" s="697"/>
      <c r="H7" s="697"/>
      <c r="I7" s="697"/>
      <c r="J7" s="697"/>
      <c r="K7" s="697"/>
      <c r="L7" s="697"/>
      <c r="M7" s="697"/>
    </row>
    <row r="8" spans="1:13" ht="15" customHeight="1">
      <c r="A8" s="696"/>
      <c r="B8" s="50" t="s">
        <v>646</v>
      </c>
      <c r="C8" s="53"/>
      <c r="E8" s="700" t="s">
        <v>555</v>
      </c>
      <c r="F8" s="700"/>
      <c r="G8" s="700"/>
      <c r="H8" s="700"/>
      <c r="I8" s="700"/>
      <c r="J8" s="700"/>
      <c r="K8" s="700"/>
      <c r="L8" s="700"/>
      <c r="M8" s="700"/>
    </row>
    <row r="9" spans="1:13" ht="15.75">
      <c r="A9" s="696" t="s">
        <v>556</v>
      </c>
      <c r="B9" s="52" t="s">
        <v>557</v>
      </c>
      <c r="C9" s="53"/>
      <c r="E9" s="697" t="s">
        <v>553</v>
      </c>
      <c r="F9" s="697"/>
      <c r="G9" s="697"/>
      <c r="H9" s="697"/>
      <c r="I9" s="697"/>
      <c r="J9" s="697"/>
      <c r="K9" s="697"/>
      <c r="L9" s="697"/>
      <c r="M9" s="697"/>
    </row>
    <row r="10" spans="1:13" ht="15" customHeight="1">
      <c r="A10" s="696"/>
      <c r="B10" s="50" t="s">
        <v>646</v>
      </c>
      <c r="C10" s="53"/>
      <c r="E10" s="698" t="s">
        <v>558</v>
      </c>
      <c r="F10" s="698"/>
      <c r="G10" s="698"/>
      <c r="H10" s="698"/>
      <c r="I10" s="698"/>
      <c r="J10" s="698"/>
      <c r="K10" s="698"/>
      <c r="L10" s="698"/>
      <c r="M10" s="698"/>
    </row>
    <row r="11" spans="1:13" ht="33.75" customHeight="1">
      <c r="A11" s="696" t="s">
        <v>559</v>
      </c>
      <c r="B11" s="52" t="s">
        <v>355</v>
      </c>
      <c r="C11" s="52" t="s">
        <v>356</v>
      </c>
      <c r="E11" s="699" t="s">
        <v>357</v>
      </c>
      <c r="F11" s="699"/>
      <c r="G11" s="699"/>
      <c r="H11" s="699"/>
      <c r="I11" s="699"/>
      <c r="J11" s="699"/>
      <c r="K11" s="699"/>
      <c r="L11" s="699"/>
      <c r="M11" s="699"/>
    </row>
    <row r="12" spans="1:13" ht="27.75" customHeight="1">
      <c r="A12" s="696"/>
      <c r="B12" s="54" t="s">
        <v>650</v>
      </c>
      <c r="C12" s="54" t="s">
        <v>563</v>
      </c>
      <c r="E12" s="700" t="s">
        <v>564</v>
      </c>
      <c r="F12" s="700"/>
      <c r="G12" s="700"/>
      <c r="H12" s="700"/>
      <c r="I12" s="700"/>
      <c r="J12" s="700"/>
      <c r="K12" s="700"/>
      <c r="L12" s="700"/>
      <c r="M12" s="700"/>
    </row>
    <row r="13" spans="1:13" ht="19.5" customHeight="1">
      <c r="A13" s="769" t="s">
        <v>651</v>
      </c>
      <c r="B13" s="769"/>
      <c r="C13" s="769"/>
      <c r="D13" s="769"/>
      <c r="E13" s="769"/>
      <c r="F13" s="769"/>
      <c r="G13" s="769"/>
      <c r="H13" s="769"/>
      <c r="I13" s="769"/>
      <c r="J13" s="769"/>
      <c r="K13" s="769"/>
      <c r="L13" s="769"/>
      <c r="M13" s="769"/>
    </row>
    <row r="15" spans="1:13" ht="31.5">
      <c r="A15" s="55" t="s">
        <v>576</v>
      </c>
      <c r="B15" s="725" t="s">
        <v>652</v>
      </c>
      <c r="C15" s="725"/>
      <c r="D15" s="725"/>
      <c r="E15" s="725"/>
      <c r="F15" s="725"/>
      <c r="G15" s="725"/>
      <c r="H15" s="725"/>
      <c r="I15" s="725"/>
      <c r="J15" s="725"/>
      <c r="K15" s="725"/>
      <c r="L15" s="725"/>
      <c r="M15" s="725"/>
    </row>
    <row r="16" spans="1:13" ht="15.75">
      <c r="A16" s="55">
        <v>1</v>
      </c>
      <c r="B16" s="726" t="s">
        <v>653</v>
      </c>
      <c r="C16" s="702"/>
      <c r="D16" s="702"/>
      <c r="E16" s="702"/>
      <c r="F16" s="702"/>
      <c r="G16" s="702"/>
      <c r="H16" s="702"/>
      <c r="I16" s="702"/>
      <c r="J16" s="702"/>
      <c r="K16" s="702"/>
      <c r="L16" s="702"/>
      <c r="M16" s="703"/>
    </row>
    <row r="17" spans="1:13" ht="15.75">
      <c r="A17" s="55"/>
      <c r="B17" s="725"/>
      <c r="C17" s="725"/>
      <c r="D17" s="725"/>
      <c r="E17" s="725"/>
      <c r="F17" s="725"/>
      <c r="G17" s="725"/>
      <c r="H17" s="725"/>
      <c r="I17" s="725"/>
      <c r="J17" s="725"/>
      <c r="K17" s="725"/>
      <c r="L17" s="725"/>
      <c r="M17" s="725"/>
    </row>
    <row r="19" ht="15.75">
      <c r="A19" s="56" t="s">
        <v>654</v>
      </c>
    </row>
    <row r="20" spans="1:13" ht="31.5" customHeight="1">
      <c r="A20" s="724" t="s">
        <v>358</v>
      </c>
      <c r="B20" s="724"/>
      <c r="C20" s="724"/>
      <c r="D20" s="724"/>
      <c r="E20" s="724"/>
      <c r="F20" s="724"/>
      <c r="G20" s="724"/>
      <c r="H20" s="724"/>
      <c r="I20" s="724"/>
      <c r="J20" s="724"/>
      <c r="K20" s="724"/>
      <c r="L20" s="724"/>
      <c r="M20" s="724"/>
    </row>
    <row r="21" ht="15.75">
      <c r="A21" s="56" t="s">
        <v>656</v>
      </c>
    </row>
    <row r="23" spans="1:13" ht="32.25" customHeight="1">
      <c r="A23" s="55" t="s">
        <v>576</v>
      </c>
      <c r="B23" s="725" t="s">
        <v>657</v>
      </c>
      <c r="C23" s="725"/>
      <c r="D23" s="725"/>
      <c r="E23" s="725"/>
      <c r="F23" s="725"/>
      <c r="G23" s="725"/>
      <c r="H23" s="725"/>
      <c r="I23" s="725"/>
      <c r="J23" s="725"/>
      <c r="K23" s="725"/>
      <c r="L23" s="725"/>
      <c r="M23" s="725"/>
    </row>
    <row r="24" spans="1:13" ht="33.75" customHeight="1">
      <c r="A24" s="55">
        <v>1</v>
      </c>
      <c r="B24" s="688" t="s">
        <v>359</v>
      </c>
      <c r="C24" s="689"/>
      <c r="D24" s="689"/>
      <c r="E24" s="689"/>
      <c r="F24" s="689"/>
      <c r="G24" s="689"/>
      <c r="H24" s="689"/>
      <c r="I24" s="689"/>
      <c r="J24" s="689"/>
      <c r="K24" s="689"/>
      <c r="L24" s="689"/>
      <c r="M24" s="690"/>
    </row>
    <row r="25" spans="1:13" ht="15.75">
      <c r="A25" s="55"/>
      <c r="B25" s="725"/>
      <c r="C25" s="725"/>
      <c r="D25" s="725"/>
      <c r="E25" s="725"/>
      <c r="F25" s="725"/>
      <c r="G25" s="725"/>
      <c r="H25" s="725"/>
      <c r="I25" s="725"/>
      <c r="J25" s="725"/>
      <c r="K25" s="725"/>
      <c r="L25" s="725"/>
      <c r="M25" s="725"/>
    </row>
    <row r="27" ht="15.75">
      <c r="A27" s="56" t="s">
        <v>658</v>
      </c>
    </row>
    <row r="28" ht="15.75">
      <c r="B28" s="53" t="s">
        <v>659</v>
      </c>
    </row>
    <row r="30" spans="1:26" ht="30" customHeight="1">
      <c r="A30" s="725" t="s">
        <v>576</v>
      </c>
      <c r="B30" s="725" t="s">
        <v>660</v>
      </c>
      <c r="C30" s="725"/>
      <c r="D30" s="725"/>
      <c r="E30" s="725" t="s">
        <v>568</v>
      </c>
      <c r="F30" s="725"/>
      <c r="G30" s="725"/>
      <c r="H30" s="725" t="s">
        <v>661</v>
      </c>
      <c r="I30" s="725"/>
      <c r="J30" s="725"/>
      <c r="K30" s="725" t="s">
        <v>570</v>
      </c>
      <c r="L30" s="725"/>
      <c r="M30" s="725"/>
      <c r="R30" s="695"/>
      <c r="S30" s="695"/>
      <c r="T30" s="695"/>
      <c r="U30" s="695"/>
      <c r="V30" s="695"/>
      <c r="W30" s="695"/>
      <c r="X30" s="695"/>
      <c r="Y30" s="695"/>
      <c r="Z30" s="695"/>
    </row>
    <row r="31" spans="1:26" ht="33" customHeight="1">
      <c r="A31" s="725"/>
      <c r="B31" s="725"/>
      <c r="C31" s="725"/>
      <c r="D31" s="725"/>
      <c r="E31" s="55" t="s">
        <v>571</v>
      </c>
      <c r="F31" s="55" t="s">
        <v>572</v>
      </c>
      <c r="G31" s="55" t="s">
        <v>573</v>
      </c>
      <c r="H31" s="55" t="s">
        <v>571</v>
      </c>
      <c r="I31" s="55" t="s">
        <v>572</v>
      </c>
      <c r="J31" s="55" t="s">
        <v>573</v>
      </c>
      <c r="K31" s="55" t="s">
        <v>571</v>
      </c>
      <c r="L31" s="55" t="s">
        <v>572</v>
      </c>
      <c r="M31" s="55" t="s">
        <v>573</v>
      </c>
      <c r="R31" s="57"/>
      <c r="S31" s="57"/>
      <c r="T31" s="57"/>
      <c r="U31" s="57"/>
      <c r="V31" s="57"/>
      <c r="W31" s="57"/>
      <c r="X31" s="57"/>
      <c r="Y31" s="57"/>
      <c r="Z31" s="57"/>
    </row>
    <row r="32" spans="1:26" ht="17.25" customHeight="1">
      <c r="A32" s="55">
        <v>1</v>
      </c>
      <c r="B32" s="725">
        <v>2</v>
      </c>
      <c r="C32" s="725"/>
      <c r="D32" s="725"/>
      <c r="E32" s="55">
        <v>3</v>
      </c>
      <c r="F32" s="55">
        <v>4</v>
      </c>
      <c r="G32" s="55">
        <v>5</v>
      </c>
      <c r="H32" s="55">
        <v>6</v>
      </c>
      <c r="I32" s="55">
        <v>7</v>
      </c>
      <c r="J32" s="55">
        <v>8</v>
      </c>
      <c r="K32" s="55">
        <v>9</v>
      </c>
      <c r="L32" s="55">
        <v>10</v>
      </c>
      <c r="M32" s="55">
        <v>11</v>
      </c>
      <c r="R32" s="57"/>
      <c r="S32" s="57"/>
      <c r="T32" s="57"/>
      <c r="U32" s="57"/>
      <c r="V32" s="57"/>
      <c r="W32" s="57"/>
      <c r="X32" s="57"/>
      <c r="Y32" s="57"/>
      <c r="Z32" s="57"/>
    </row>
    <row r="33" spans="1:26" ht="15.75">
      <c r="A33" s="55">
        <v>1</v>
      </c>
      <c r="B33" s="726" t="s">
        <v>341</v>
      </c>
      <c r="C33" s="702"/>
      <c r="D33" s="703"/>
      <c r="E33" s="58">
        <v>480117</v>
      </c>
      <c r="F33" s="55"/>
      <c r="G33" s="58">
        <f>E33</f>
        <v>480117</v>
      </c>
      <c r="H33" s="59">
        <v>476268.56</v>
      </c>
      <c r="I33" s="59"/>
      <c r="J33" s="60">
        <f>H33</f>
        <v>476268.56</v>
      </c>
      <c r="K33" s="60">
        <f>H33-E33</f>
        <v>-3848.4400000000023</v>
      </c>
      <c r="L33" s="60"/>
      <c r="M33" s="60">
        <f>J33-G33</f>
        <v>-3848.4400000000023</v>
      </c>
      <c r="R33" s="57"/>
      <c r="S33" s="57"/>
      <c r="T33" s="57"/>
      <c r="U33" s="57"/>
      <c r="V33" s="57"/>
      <c r="W33" s="57"/>
      <c r="X33" s="57"/>
      <c r="Y33" s="57"/>
      <c r="Z33" s="57"/>
    </row>
    <row r="34" spans="1:26" ht="15.75">
      <c r="A34" s="55">
        <v>2</v>
      </c>
      <c r="B34" s="708" t="s">
        <v>360</v>
      </c>
      <c r="C34" s="709"/>
      <c r="D34" s="694"/>
      <c r="E34" s="60">
        <v>330</v>
      </c>
      <c r="F34" s="61"/>
      <c r="G34" s="60">
        <f>E34</f>
        <v>330</v>
      </c>
      <c r="H34" s="60">
        <v>127.62</v>
      </c>
      <c r="I34" s="60"/>
      <c r="J34" s="60">
        <f>H34</f>
        <v>127.62</v>
      </c>
      <c r="K34" s="60">
        <f>H34-E34</f>
        <v>-202.38</v>
      </c>
      <c r="L34" s="60"/>
      <c r="M34" s="60">
        <f>J34-G34</f>
        <v>-202.38</v>
      </c>
      <c r="R34" s="57"/>
      <c r="S34" s="57"/>
      <c r="T34" s="57"/>
      <c r="U34" s="57"/>
      <c r="V34" s="57"/>
      <c r="W34" s="57"/>
      <c r="X34" s="57"/>
      <c r="Y34" s="57"/>
      <c r="Z34" s="57"/>
    </row>
    <row r="35" spans="1:26" ht="73.5" customHeight="1" hidden="1" outlineLevel="1">
      <c r="A35" s="55">
        <v>3</v>
      </c>
      <c r="B35" s="705"/>
      <c r="C35" s="706"/>
      <c r="D35" s="707"/>
      <c r="E35" s="58"/>
      <c r="F35" s="55"/>
      <c r="G35" s="59"/>
      <c r="H35" s="63"/>
      <c r="I35" s="60"/>
      <c r="J35" s="63"/>
      <c r="K35" s="60"/>
      <c r="L35" s="60"/>
      <c r="M35" s="60"/>
      <c r="R35" s="57"/>
      <c r="S35" s="57"/>
      <c r="T35" s="57"/>
      <c r="U35" s="57"/>
      <c r="V35" s="57"/>
      <c r="W35" s="57"/>
      <c r="X35" s="57"/>
      <c r="Y35" s="57"/>
      <c r="Z35" s="57"/>
    </row>
    <row r="36" spans="1:26" ht="51" customHeight="1" hidden="1" outlineLevel="1">
      <c r="A36" s="55">
        <v>4</v>
      </c>
      <c r="B36" s="705"/>
      <c r="C36" s="706"/>
      <c r="D36" s="707"/>
      <c r="E36" s="58"/>
      <c r="F36" s="55"/>
      <c r="G36" s="59"/>
      <c r="H36" s="63"/>
      <c r="I36" s="60"/>
      <c r="J36" s="63"/>
      <c r="K36" s="60"/>
      <c r="L36" s="60"/>
      <c r="M36" s="60"/>
      <c r="R36" s="57"/>
      <c r="S36" s="57"/>
      <c r="T36" s="57"/>
      <c r="U36" s="57"/>
      <c r="V36" s="57"/>
      <c r="W36" s="57"/>
      <c r="X36" s="57"/>
      <c r="Y36" s="57"/>
      <c r="Z36" s="57"/>
    </row>
    <row r="37" spans="1:26" ht="62.25" customHeight="1" hidden="1" outlineLevel="1">
      <c r="A37" s="55">
        <v>5</v>
      </c>
      <c r="B37" s="705"/>
      <c r="C37" s="706"/>
      <c r="D37" s="707"/>
      <c r="E37" s="58"/>
      <c r="F37" s="55"/>
      <c r="G37" s="59"/>
      <c r="H37" s="63"/>
      <c r="I37" s="60"/>
      <c r="J37" s="63"/>
      <c r="K37" s="60"/>
      <c r="L37" s="60"/>
      <c r="M37" s="60"/>
      <c r="R37" s="57"/>
      <c r="S37" s="57"/>
      <c r="T37" s="57"/>
      <c r="U37" s="57"/>
      <c r="V37" s="57"/>
      <c r="W37" s="57"/>
      <c r="X37" s="57"/>
      <c r="Y37" s="57"/>
      <c r="Z37" s="57"/>
    </row>
    <row r="38" spans="1:26" ht="15.75" collapsed="1">
      <c r="A38" s="55"/>
      <c r="B38" s="725" t="s">
        <v>592</v>
      </c>
      <c r="C38" s="725"/>
      <c r="D38" s="725"/>
      <c r="E38" s="58">
        <f>SUM(E33:E37)</f>
        <v>480447</v>
      </c>
      <c r="F38" s="55"/>
      <c r="G38" s="59">
        <f>SUM(G33:G37)</f>
        <v>480447</v>
      </c>
      <c r="H38" s="58">
        <f>H33+H34+H35+H36+H37</f>
        <v>476396.18</v>
      </c>
      <c r="I38" s="58"/>
      <c r="J38" s="58">
        <f>J33+J34+J35+J36+J37</f>
        <v>476396.18</v>
      </c>
      <c r="K38" s="58">
        <f>K33+K34+K35+K36+K37</f>
        <v>-4050.8200000000024</v>
      </c>
      <c r="L38" s="58"/>
      <c r="M38" s="58">
        <f>M33+M34+M35+M36+M37</f>
        <v>-4050.8200000000024</v>
      </c>
      <c r="R38" s="57"/>
      <c r="S38" s="57"/>
      <c r="T38" s="57"/>
      <c r="U38" s="57"/>
      <c r="V38" s="57"/>
      <c r="W38" s="57"/>
      <c r="X38" s="57"/>
      <c r="Y38" s="57"/>
      <c r="Z38" s="57"/>
    </row>
    <row r="39" spans="1:26" ht="15.75">
      <c r="A39" s="55"/>
      <c r="B39" s="725"/>
      <c r="C39" s="725"/>
      <c r="D39" s="725"/>
      <c r="E39" s="55"/>
      <c r="F39" s="55"/>
      <c r="G39" s="55"/>
      <c r="H39" s="55"/>
      <c r="I39" s="55"/>
      <c r="J39" s="55"/>
      <c r="K39" s="55"/>
      <c r="L39" s="55"/>
      <c r="M39" s="55"/>
      <c r="R39" s="57"/>
      <c r="S39" s="57"/>
      <c r="T39" s="57"/>
      <c r="U39" s="57"/>
      <c r="V39" s="57"/>
      <c r="W39" s="57"/>
      <c r="X39" s="57"/>
      <c r="Y39" s="57"/>
      <c r="Z39" s="57"/>
    </row>
    <row r="40" spans="1:13" ht="32.25" customHeight="1">
      <c r="A40" s="704" t="s">
        <v>342</v>
      </c>
      <c r="B40" s="704"/>
      <c r="C40" s="704"/>
      <c r="D40" s="704"/>
      <c r="E40" s="704"/>
      <c r="F40" s="704"/>
      <c r="G40" s="704"/>
      <c r="H40" s="704"/>
      <c r="I40" s="704"/>
      <c r="J40" s="704"/>
      <c r="K40" s="704"/>
      <c r="L40" s="704"/>
      <c r="M40" s="704"/>
    </row>
    <row r="41" spans="1:13" ht="15.75">
      <c r="A41" s="726" t="s">
        <v>361</v>
      </c>
      <c r="B41" s="702"/>
      <c r="C41" s="702"/>
      <c r="D41" s="702"/>
      <c r="E41" s="702"/>
      <c r="F41" s="702"/>
      <c r="G41" s="702"/>
      <c r="H41" s="702"/>
      <c r="I41" s="702"/>
      <c r="J41" s="702"/>
      <c r="K41" s="702"/>
      <c r="L41" s="702"/>
      <c r="M41" s="703"/>
    </row>
    <row r="43" spans="1:13" ht="33" customHeight="1">
      <c r="A43" s="724" t="s">
        <v>668</v>
      </c>
      <c r="B43" s="724"/>
      <c r="C43" s="724"/>
      <c r="D43" s="724"/>
      <c r="E43" s="724"/>
      <c r="F43" s="724"/>
      <c r="G43" s="724"/>
      <c r="H43" s="724"/>
      <c r="I43" s="724"/>
      <c r="J43" s="724"/>
      <c r="K43" s="724"/>
      <c r="L43" s="724"/>
      <c r="M43" s="724"/>
    </row>
    <row r="44" ht="15.75">
      <c r="B44" s="53" t="s">
        <v>659</v>
      </c>
    </row>
    <row r="46" spans="1:13" ht="31.5" customHeight="1">
      <c r="A46" s="725" t="s">
        <v>669</v>
      </c>
      <c r="B46" s="725" t="s">
        <v>670</v>
      </c>
      <c r="C46" s="725"/>
      <c r="D46" s="725"/>
      <c r="E46" s="725" t="s">
        <v>568</v>
      </c>
      <c r="F46" s="725"/>
      <c r="G46" s="725"/>
      <c r="H46" s="725" t="s">
        <v>661</v>
      </c>
      <c r="I46" s="725"/>
      <c r="J46" s="725"/>
      <c r="K46" s="725" t="s">
        <v>570</v>
      </c>
      <c r="L46" s="725"/>
      <c r="M46" s="725"/>
    </row>
    <row r="47" spans="1:13" ht="33.75" customHeight="1">
      <c r="A47" s="725"/>
      <c r="B47" s="725"/>
      <c r="C47" s="725"/>
      <c r="D47" s="725"/>
      <c r="E47" s="55" t="s">
        <v>571</v>
      </c>
      <c r="F47" s="55" t="s">
        <v>572</v>
      </c>
      <c r="G47" s="55" t="s">
        <v>573</v>
      </c>
      <c r="H47" s="55" t="s">
        <v>571</v>
      </c>
      <c r="I47" s="55" t="s">
        <v>572</v>
      </c>
      <c r="J47" s="55" t="s">
        <v>573</v>
      </c>
      <c r="K47" s="55" t="s">
        <v>571</v>
      </c>
      <c r="L47" s="55" t="s">
        <v>572</v>
      </c>
      <c r="M47" s="55" t="s">
        <v>573</v>
      </c>
    </row>
    <row r="48" spans="1:13" ht="15.75">
      <c r="A48" s="55">
        <v>1</v>
      </c>
      <c r="B48" s="725">
        <v>2</v>
      </c>
      <c r="C48" s="725"/>
      <c r="D48" s="725"/>
      <c r="E48" s="55">
        <v>3</v>
      </c>
      <c r="F48" s="55">
        <v>4</v>
      </c>
      <c r="G48" s="55">
        <v>5</v>
      </c>
      <c r="H48" s="55">
        <v>6</v>
      </c>
      <c r="I48" s="55">
        <v>7</v>
      </c>
      <c r="J48" s="55">
        <v>8</v>
      </c>
      <c r="K48" s="55">
        <v>9</v>
      </c>
      <c r="L48" s="55">
        <v>10</v>
      </c>
      <c r="M48" s="55">
        <v>11</v>
      </c>
    </row>
    <row r="49" spans="1:13" ht="46.5" customHeight="1">
      <c r="A49" s="55">
        <v>1</v>
      </c>
      <c r="B49" s="726" t="s">
        <v>671</v>
      </c>
      <c r="C49" s="702"/>
      <c r="D49" s="703"/>
      <c r="E49" s="58">
        <f>E38</f>
        <v>480447</v>
      </c>
      <c r="F49" s="55"/>
      <c r="G49" s="59">
        <f>G38</f>
        <v>480447</v>
      </c>
      <c r="H49" s="58">
        <f>H38</f>
        <v>476396.18</v>
      </c>
      <c r="I49" s="55"/>
      <c r="J49" s="58">
        <f>J38</f>
        <v>476396.18</v>
      </c>
      <c r="K49" s="58">
        <f>K38</f>
        <v>-4050.8200000000024</v>
      </c>
      <c r="L49" s="55"/>
      <c r="M49" s="58">
        <f>M38</f>
        <v>-4050.8200000000024</v>
      </c>
    </row>
    <row r="51" ht="15.75">
      <c r="A51" s="56" t="s">
        <v>672</v>
      </c>
    </row>
    <row r="53" spans="1:13" ht="29.25" customHeight="1">
      <c r="A53" s="725" t="s">
        <v>669</v>
      </c>
      <c r="B53" s="725" t="s">
        <v>602</v>
      </c>
      <c r="C53" s="725" t="s">
        <v>603</v>
      </c>
      <c r="D53" s="725" t="s">
        <v>604</v>
      </c>
      <c r="E53" s="725" t="s">
        <v>568</v>
      </c>
      <c r="F53" s="725"/>
      <c r="G53" s="725"/>
      <c r="H53" s="725" t="s">
        <v>673</v>
      </c>
      <c r="I53" s="725"/>
      <c r="J53" s="725"/>
      <c r="K53" s="725" t="s">
        <v>570</v>
      </c>
      <c r="L53" s="725"/>
      <c r="M53" s="725"/>
    </row>
    <row r="54" spans="1:13" ht="30.75" customHeight="1">
      <c r="A54" s="725"/>
      <c r="B54" s="725"/>
      <c r="C54" s="725"/>
      <c r="D54" s="725"/>
      <c r="E54" s="55" t="s">
        <v>571</v>
      </c>
      <c r="F54" s="55" t="s">
        <v>572</v>
      </c>
      <c r="G54" s="55" t="s">
        <v>573</v>
      </c>
      <c r="H54" s="55" t="s">
        <v>571</v>
      </c>
      <c r="I54" s="55" t="s">
        <v>572</v>
      </c>
      <c r="J54" s="55" t="s">
        <v>573</v>
      </c>
      <c r="K54" s="55" t="s">
        <v>571</v>
      </c>
      <c r="L54" s="55" t="s">
        <v>572</v>
      </c>
      <c r="M54" s="55" t="s">
        <v>573</v>
      </c>
    </row>
    <row r="55" spans="1:13" ht="15.75">
      <c r="A55" s="55">
        <v>1</v>
      </c>
      <c r="B55" s="55">
        <v>2</v>
      </c>
      <c r="C55" s="55">
        <v>3</v>
      </c>
      <c r="D55" s="55">
        <v>4</v>
      </c>
      <c r="E55" s="55">
        <v>5</v>
      </c>
      <c r="F55" s="55">
        <v>6</v>
      </c>
      <c r="G55" s="55">
        <v>7</v>
      </c>
      <c r="H55" s="55">
        <v>8</v>
      </c>
      <c r="I55" s="55">
        <v>9</v>
      </c>
      <c r="J55" s="55">
        <v>10</v>
      </c>
      <c r="K55" s="55">
        <v>11</v>
      </c>
      <c r="L55" s="55">
        <v>12</v>
      </c>
      <c r="M55" s="55">
        <v>13</v>
      </c>
    </row>
    <row r="56" spans="1:13" ht="15.75">
      <c r="A56" s="55">
        <v>1</v>
      </c>
      <c r="B56" s="55" t="s">
        <v>607</v>
      </c>
      <c r="C56" s="55"/>
      <c r="D56" s="55"/>
      <c r="E56" s="55"/>
      <c r="F56" s="55"/>
      <c r="G56" s="55"/>
      <c r="H56" s="55"/>
      <c r="I56" s="55"/>
      <c r="J56" s="55"/>
      <c r="K56" s="55"/>
      <c r="L56" s="55"/>
      <c r="M56" s="55"/>
    </row>
    <row r="57" spans="1:13" ht="15.75">
      <c r="A57" s="55"/>
      <c r="B57" s="55"/>
      <c r="C57" s="55"/>
      <c r="D57" s="55"/>
      <c r="E57" s="55"/>
      <c r="F57" s="55"/>
      <c r="G57" s="55"/>
      <c r="H57" s="55"/>
      <c r="I57" s="55"/>
      <c r="J57" s="55"/>
      <c r="K57" s="55"/>
      <c r="L57" s="55"/>
      <c r="M57" s="55"/>
    </row>
    <row r="58" spans="1:13" ht="15.75">
      <c r="A58" s="55"/>
      <c r="B58" s="55"/>
      <c r="C58" s="55"/>
      <c r="D58" s="55"/>
      <c r="E58" s="55"/>
      <c r="F58" s="55"/>
      <c r="G58" s="55"/>
      <c r="H58" s="55"/>
      <c r="I58" s="55"/>
      <c r="J58" s="55"/>
      <c r="K58" s="55"/>
      <c r="L58" s="55"/>
      <c r="M58" s="55"/>
    </row>
    <row r="59" spans="1:13" ht="15.75">
      <c r="A59" s="725" t="s">
        <v>305</v>
      </c>
      <c r="B59" s="725"/>
      <c r="C59" s="725"/>
      <c r="D59" s="725"/>
      <c r="E59" s="725"/>
      <c r="F59" s="725"/>
      <c r="G59" s="725"/>
      <c r="H59" s="725"/>
      <c r="I59" s="725"/>
      <c r="J59" s="725"/>
      <c r="K59" s="725"/>
      <c r="L59" s="725"/>
      <c r="M59" s="725"/>
    </row>
    <row r="60" spans="1:13" ht="15.75">
      <c r="A60" s="55">
        <v>2</v>
      </c>
      <c r="B60" s="55" t="s">
        <v>612</v>
      </c>
      <c r="C60" s="55"/>
      <c r="D60" s="55"/>
      <c r="E60" s="55"/>
      <c r="F60" s="55"/>
      <c r="G60" s="55"/>
      <c r="H60" s="55"/>
      <c r="I60" s="55"/>
      <c r="J60" s="55"/>
      <c r="K60" s="55"/>
      <c r="L60" s="55"/>
      <c r="M60" s="55"/>
    </row>
    <row r="61" spans="1:13" ht="60">
      <c r="A61" s="55"/>
      <c r="B61" s="70" t="s">
        <v>362</v>
      </c>
      <c r="C61" s="71" t="s">
        <v>675</v>
      </c>
      <c r="D61" s="71" t="s">
        <v>363</v>
      </c>
      <c r="E61" s="85">
        <f>E62</f>
        <v>201</v>
      </c>
      <c r="F61" s="81"/>
      <c r="G61" s="71">
        <f aca="true" t="shared" si="0" ref="G61:G66">E61</f>
        <v>201</v>
      </c>
      <c r="H61" s="85">
        <f>H62</f>
        <v>200</v>
      </c>
      <c r="I61" s="71"/>
      <c r="J61" s="71">
        <f aca="true" t="shared" si="1" ref="J61:J66">H61</f>
        <v>200</v>
      </c>
      <c r="K61" s="71">
        <f aca="true" t="shared" si="2" ref="K61:K66">H61-E61</f>
        <v>-1</v>
      </c>
      <c r="L61" s="71"/>
      <c r="M61" s="71">
        <f aca="true" t="shared" si="3" ref="M61:M66">J61-G61</f>
        <v>-1</v>
      </c>
    </row>
    <row r="62" spans="1:13" ht="90">
      <c r="A62" s="55"/>
      <c r="B62" s="70" t="s">
        <v>364</v>
      </c>
      <c r="C62" s="55" t="s">
        <v>675</v>
      </c>
      <c r="D62" s="71" t="s">
        <v>363</v>
      </c>
      <c r="E62" s="85">
        <f>E63+E64+E65+E66</f>
        <v>201</v>
      </c>
      <c r="F62" s="89"/>
      <c r="G62" s="71">
        <f t="shared" si="0"/>
        <v>201</v>
      </c>
      <c r="H62" s="85">
        <f>H63+H64+H65+H66</f>
        <v>200</v>
      </c>
      <c r="I62" s="71"/>
      <c r="J62" s="71">
        <f>H62</f>
        <v>200</v>
      </c>
      <c r="K62" s="71">
        <f t="shared" si="2"/>
        <v>-1</v>
      </c>
      <c r="L62" s="71"/>
      <c r="M62" s="71">
        <f t="shared" si="3"/>
        <v>-1</v>
      </c>
    </row>
    <row r="63" spans="1:13" ht="30">
      <c r="A63" s="55"/>
      <c r="B63" s="70" t="s">
        <v>365</v>
      </c>
      <c r="C63" s="55" t="s">
        <v>675</v>
      </c>
      <c r="D63" s="71" t="s">
        <v>363</v>
      </c>
      <c r="E63" s="85">
        <v>32</v>
      </c>
      <c r="F63" s="84"/>
      <c r="G63" s="71">
        <f t="shared" si="0"/>
        <v>32</v>
      </c>
      <c r="H63" s="86">
        <v>29</v>
      </c>
      <c r="I63" s="71"/>
      <c r="J63" s="71">
        <f t="shared" si="1"/>
        <v>29</v>
      </c>
      <c r="K63" s="71">
        <f t="shared" si="2"/>
        <v>-3</v>
      </c>
      <c r="L63" s="71"/>
      <c r="M63" s="71">
        <f t="shared" si="3"/>
        <v>-3</v>
      </c>
    </row>
    <row r="64" spans="1:13" ht="30">
      <c r="A64" s="55"/>
      <c r="B64" s="70" t="s">
        <v>366</v>
      </c>
      <c r="C64" s="55" t="s">
        <v>675</v>
      </c>
      <c r="D64" s="71" t="s">
        <v>363</v>
      </c>
      <c r="E64" s="85">
        <v>28</v>
      </c>
      <c r="F64" s="84"/>
      <c r="G64" s="71">
        <f t="shared" si="0"/>
        <v>28</v>
      </c>
      <c r="H64" s="86">
        <v>28</v>
      </c>
      <c r="I64" s="71"/>
      <c r="J64" s="71">
        <f t="shared" si="1"/>
        <v>28</v>
      </c>
      <c r="K64" s="71">
        <f t="shared" si="2"/>
        <v>0</v>
      </c>
      <c r="L64" s="71"/>
      <c r="M64" s="71">
        <f t="shared" si="3"/>
        <v>0</v>
      </c>
    </row>
    <row r="65" spans="1:13" ht="30">
      <c r="A65" s="55"/>
      <c r="B65" s="70" t="s">
        <v>367</v>
      </c>
      <c r="C65" s="55" t="s">
        <v>675</v>
      </c>
      <c r="D65" s="71" t="s">
        <v>363</v>
      </c>
      <c r="E65" s="85">
        <v>138</v>
      </c>
      <c r="F65" s="84"/>
      <c r="G65" s="71">
        <f t="shared" si="0"/>
        <v>138</v>
      </c>
      <c r="H65" s="86">
        <v>142</v>
      </c>
      <c r="I65" s="71"/>
      <c r="J65" s="71">
        <f t="shared" si="1"/>
        <v>142</v>
      </c>
      <c r="K65" s="71">
        <f t="shared" si="2"/>
        <v>4</v>
      </c>
      <c r="L65" s="71"/>
      <c r="M65" s="71">
        <f t="shared" si="3"/>
        <v>4</v>
      </c>
    </row>
    <row r="66" spans="1:13" ht="30">
      <c r="A66" s="55"/>
      <c r="B66" s="70" t="s">
        <v>368</v>
      </c>
      <c r="C66" s="55" t="s">
        <v>675</v>
      </c>
      <c r="D66" s="71" t="s">
        <v>363</v>
      </c>
      <c r="E66" s="85">
        <v>3</v>
      </c>
      <c r="F66" s="84"/>
      <c r="G66" s="71">
        <f t="shared" si="0"/>
        <v>3</v>
      </c>
      <c r="H66" s="86">
        <v>1</v>
      </c>
      <c r="I66" s="71"/>
      <c r="J66" s="71">
        <f t="shared" si="1"/>
        <v>1</v>
      </c>
      <c r="K66" s="71">
        <f t="shared" si="2"/>
        <v>-2</v>
      </c>
      <c r="L66" s="71"/>
      <c r="M66" s="71">
        <f t="shared" si="3"/>
        <v>-2</v>
      </c>
    </row>
    <row r="67" spans="1:13" ht="15.75">
      <c r="A67" s="725" t="s">
        <v>305</v>
      </c>
      <c r="B67" s="725"/>
      <c r="C67" s="725"/>
      <c r="D67" s="725"/>
      <c r="E67" s="725"/>
      <c r="F67" s="725"/>
      <c r="G67" s="725"/>
      <c r="H67" s="725"/>
      <c r="I67" s="725"/>
      <c r="J67" s="725"/>
      <c r="K67" s="725"/>
      <c r="L67" s="725"/>
      <c r="M67" s="725"/>
    </row>
    <row r="68" spans="1:13" ht="33" customHeight="1">
      <c r="A68" s="765" t="s">
        <v>369</v>
      </c>
      <c r="B68" s="766"/>
      <c r="C68" s="766"/>
      <c r="D68" s="766"/>
      <c r="E68" s="766"/>
      <c r="F68" s="766"/>
      <c r="G68" s="766"/>
      <c r="H68" s="766"/>
      <c r="I68" s="766"/>
      <c r="J68" s="766"/>
      <c r="K68" s="766"/>
      <c r="L68" s="766"/>
      <c r="M68" s="767"/>
    </row>
    <row r="69" spans="1:13" ht="15.75">
      <c r="A69" s="55">
        <v>3</v>
      </c>
      <c r="B69" s="55" t="s">
        <v>617</v>
      </c>
      <c r="C69" s="55"/>
      <c r="D69" s="55"/>
      <c r="E69" s="55"/>
      <c r="F69" s="55"/>
      <c r="G69" s="55"/>
      <c r="H69" s="55"/>
      <c r="I69" s="55"/>
      <c r="J69" s="55"/>
      <c r="K69" s="55"/>
      <c r="L69" s="55"/>
      <c r="M69" s="55"/>
    </row>
    <row r="70" spans="1:13" ht="15.75">
      <c r="A70" s="55"/>
      <c r="B70" s="74"/>
      <c r="C70" s="67"/>
      <c r="D70" s="74"/>
      <c r="E70" s="79"/>
      <c r="F70" s="99"/>
      <c r="G70" s="100"/>
      <c r="H70" s="100"/>
      <c r="I70" s="100"/>
      <c r="J70" s="100"/>
      <c r="K70" s="100"/>
      <c r="L70" s="100"/>
      <c r="M70" s="100"/>
    </row>
    <row r="71" spans="1:13" ht="15.75" hidden="1" outlineLevel="1">
      <c r="A71" s="55"/>
      <c r="B71" s="70"/>
      <c r="C71" s="71"/>
      <c r="D71" s="70"/>
      <c r="E71" s="79"/>
      <c r="F71" s="79"/>
      <c r="G71" s="79"/>
      <c r="H71" s="79"/>
      <c r="I71" s="79"/>
      <c r="J71" s="79"/>
      <c r="K71" s="79"/>
      <c r="L71" s="79"/>
      <c r="M71" s="79"/>
    </row>
    <row r="72" spans="1:13" ht="15.75" hidden="1" outlineLevel="1">
      <c r="A72" s="55"/>
      <c r="B72" s="70"/>
      <c r="C72" s="71"/>
      <c r="D72" s="70"/>
      <c r="E72" s="79"/>
      <c r="F72" s="71"/>
      <c r="G72" s="71"/>
      <c r="H72" s="71"/>
      <c r="I72" s="71"/>
      <c r="J72" s="79"/>
      <c r="K72" s="79"/>
      <c r="L72" s="71"/>
      <c r="M72" s="79"/>
    </row>
    <row r="73" spans="1:13" ht="15.75" hidden="1" outlineLevel="1">
      <c r="A73" s="55"/>
      <c r="B73" s="70"/>
      <c r="C73" s="71"/>
      <c r="D73" s="70"/>
      <c r="E73" s="79"/>
      <c r="F73" s="71"/>
      <c r="G73" s="71"/>
      <c r="H73" s="79"/>
      <c r="I73" s="71"/>
      <c r="J73" s="79"/>
      <c r="K73" s="79"/>
      <c r="L73" s="71"/>
      <c r="M73" s="79"/>
    </row>
    <row r="74" spans="1:13" ht="15.75" hidden="1" outlineLevel="1">
      <c r="A74" s="55"/>
      <c r="B74" s="87"/>
      <c r="C74" s="71"/>
      <c r="D74" s="87"/>
      <c r="E74" s="79"/>
      <c r="F74" s="88"/>
      <c r="G74" s="71"/>
      <c r="H74" s="79"/>
      <c r="I74" s="88"/>
      <c r="J74" s="79"/>
      <c r="K74" s="79"/>
      <c r="L74" s="88"/>
      <c r="M74" s="79"/>
    </row>
    <row r="75" spans="1:13" ht="15.75" collapsed="1">
      <c r="A75" s="725" t="s">
        <v>334</v>
      </c>
      <c r="B75" s="725"/>
      <c r="C75" s="725"/>
      <c r="D75" s="725"/>
      <c r="E75" s="725"/>
      <c r="F75" s="725"/>
      <c r="G75" s="725"/>
      <c r="H75" s="725"/>
      <c r="I75" s="725"/>
      <c r="J75" s="725"/>
      <c r="K75" s="725"/>
      <c r="L75" s="725"/>
      <c r="M75" s="725"/>
    </row>
    <row r="76" spans="1:13" ht="15.75">
      <c r="A76" s="55">
        <v>4</v>
      </c>
      <c r="B76" s="55" t="s">
        <v>633</v>
      </c>
      <c r="C76" s="55"/>
      <c r="D76" s="55"/>
      <c r="E76" s="55"/>
      <c r="F76" s="55"/>
      <c r="G76" s="55"/>
      <c r="H76" s="55"/>
      <c r="I76" s="55"/>
      <c r="J76" s="55"/>
      <c r="K76" s="55"/>
      <c r="L76" s="55"/>
      <c r="M76" s="55"/>
    </row>
    <row r="77" spans="1:13" ht="105">
      <c r="A77" s="55"/>
      <c r="B77" s="62" t="s">
        <v>370</v>
      </c>
      <c r="C77" s="71" t="s">
        <v>635</v>
      </c>
      <c r="D77" s="71" t="s">
        <v>371</v>
      </c>
      <c r="E77" s="71">
        <v>100</v>
      </c>
      <c r="F77" s="89"/>
      <c r="G77" s="71">
        <f>E77</f>
        <v>100</v>
      </c>
      <c r="H77" s="71">
        <v>100</v>
      </c>
      <c r="I77" s="71"/>
      <c r="J77" s="71">
        <f>H77</f>
        <v>100</v>
      </c>
      <c r="K77" s="71">
        <v>0</v>
      </c>
      <c r="L77" s="71"/>
      <c r="M77" s="71">
        <f>K77</f>
        <v>0</v>
      </c>
    </row>
    <row r="78" spans="1:13" ht="15.75" hidden="1" outlineLevel="1">
      <c r="A78" s="55"/>
      <c r="B78" s="64"/>
      <c r="C78" s="55"/>
      <c r="D78" s="55"/>
      <c r="E78" s="55"/>
      <c r="F78" s="89"/>
      <c r="G78" s="55"/>
      <c r="H78" s="55"/>
      <c r="I78" s="55"/>
      <c r="J78" s="55"/>
      <c r="K78" s="90"/>
      <c r="L78" s="90"/>
      <c r="M78" s="90"/>
    </row>
    <row r="79" spans="1:13" ht="15.75" hidden="1" outlineLevel="1">
      <c r="A79" s="55"/>
      <c r="B79" s="64"/>
      <c r="C79" s="55"/>
      <c r="D79" s="55"/>
      <c r="E79" s="55"/>
      <c r="F79" s="89"/>
      <c r="G79" s="55"/>
      <c r="H79" s="55"/>
      <c r="I79" s="55"/>
      <c r="J79" s="55"/>
      <c r="K79" s="90"/>
      <c r="L79" s="90"/>
      <c r="M79" s="90"/>
    </row>
    <row r="80" spans="1:13" ht="15.75" hidden="1" outlineLevel="1">
      <c r="A80" s="55"/>
      <c r="B80" s="64"/>
      <c r="C80" s="55"/>
      <c r="D80" s="55"/>
      <c r="E80" s="55"/>
      <c r="F80" s="89"/>
      <c r="G80" s="55"/>
      <c r="H80" s="55"/>
      <c r="I80" s="55"/>
      <c r="J80" s="55"/>
      <c r="K80" s="90"/>
      <c r="L80" s="90"/>
      <c r="M80" s="90"/>
    </row>
    <row r="81" spans="1:13" ht="15.75" hidden="1" outlineLevel="1">
      <c r="A81" s="55"/>
      <c r="B81" s="64"/>
      <c r="C81" s="55"/>
      <c r="D81" s="55"/>
      <c r="E81" s="55"/>
      <c r="F81" s="89"/>
      <c r="G81" s="55"/>
      <c r="H81" s="55"/>
      <c r="I81" s="55"/>
      <c r="J81" s="55"/>
      <c r="K81" s="90"/>
      <c r="L81" s="90"/>
      <c r="M81" s="90"/>
    </row>
    <row r="82" spans="1:13" ht="15.75" hidden="1" outlineLevel="1">
      <c r="A82" s="55"/>
      <c r="B82" s="70"/>
      <c r="C82" s="71"/>
      <c r="D82" s="71"/>
      <c r="E82" s="71"/>
      <c r="F82" s="71"/>
      <c r="G82" s="55"/>
      <c r="H82" s="55"/>
      <c r="I82" s="55"/>
      <c r="J82" s="55"/>
      <c r="K82" s="90"/>
      <c r="L82" s="90"/>
      <c r="M82" s="90"/>
    </row>
    <row r="83" spans="1:13" ht="15.75" collapsed="1">
      <c r="A83" s="725" t="s">
        <v>334</v>
      </c>
      <c r="B83" s="725"/>
      <c r="C83" s="725"/>
      <c r="D83" s="725"/>
      <c r="E83" s="725"/>
      <c r="F83" s="725"/>
      <c r="G83" s="725"/>
      <c r="H83" s="725"/>
      <c r="I83" s="725"/>
      <c r="J83" s="725"/>
      <c r="K83" s="725"/>
      <c r="L83" s="725"/>
      <c r="M83" s="725"/>
    </row>
    <row r="84" spans="1:13" ht="15.75">
      <c r="A84" s="725" t="s">
        <v>306</v>
      </c>
      <c r="B84" s="725"/>
      <c r="C84" s="725"/>
      <c r="D84" s="725"/>
      <c r="E84" s="725"/>
      <c r="F84" s="725"/>
      <c r="G84" s="725"/>
      <c r="H84" s="725"/>
      <c r="I84" s="725"/>
      <c r="J84" s="725"/>
      <c r="K84" s="725"/>
      <c r="L84" s="725"/>
      <c r="M84" s="725"/>
    </row>
    <row r="85" spans="1:13" ht="78.75" customHeight="1">
      <c r="A85" s="741" t="s">
        <v>372</v>
      </c>
      <c r="B85" s="722"/>
      <c r="C85" s="722"/>
      <c r="D85" s="722"/>
      <c r="E85" s="722"/>
      <c r="F85" s="722"/>
      <c r="G85" s="722"/>
      <c r="H85" s="722"/>
      <c r="I85" s="722"/>
      <c r="J85" s="722"/>
      <c r="K85" s="722"/>
      <c r="L85" s="722"/>
      <c r="M85" s="723"/>
    </row>
    <row r="87" spans="1:4" ht="19.5" customHeight="1">
      <c r="A87" s="56" t="s">
        <v>308</v>
      </c>
      <c r="B87" s="56"/>
      <c r="C87" s="56"/>
      <c r="D87" s="56"/>
    </row>
    <row r="88" spans="1:13" ht="65.25" customHeight="1">
      <c r="A88" s="724" t="s">
        <v>749</v>
      </c>
      <c r="B88" s="724"/>
      <c r="C88" s="724"/>
      <c r="D88" s="724"/>
      <c r="E88" s="724"/>
      <c r="F88" s="724"/>
      <c r="G88" s="724"/>
      <c r="H88" s="724"/>
      <c r="I88" s="724"/>
      <c r="J88" s="724"/>
      <c r="K88" s="724"/>
      <c r="L88" s="724"/>
      <c r="M88" s="724"/>
    </row>
    <row r="89" spans="1:4" ht="18" customHeight="1">
      <c r="A89" s="769" t="s">
        <v>310</v>
      </c>
      <c r="B89" s="769"/>
      <c r="C89" s="769"/>
      <c r="D89" s="769"/>
    </row>
    <row r="90" spans="1:4" ht="19.5" customHeight="1">
      <c r="A90" s="91" t="s">
        <v>311</v>
      </c>
      <c r="B90" s="91"/>
      <c r="C90" s="91"/>
      <c r="D90" s="91"/>
    </row>
    <row r="91" spans="1:5" ht="15.75">
      <c r="A91" s="740" t="s">
        <v>312</v>
      </c>
      <c r="B91" s="740"/>
      <c r="C91" s="740"/>
      <c r="D91" s="740"/>
      <c r="E91" s="740"/>
    </row>
    <row r="92" spans="1:13" ht="15.75">
      <c r="A92" s="740"/>
      <c r="B92" s="740"/>
      <c r="C92" s="740"/>
      <c r="D92" s="740"/>
      <c r="E92" s="740"/>
      <c r="G92" s="764"/>
      <c r="H92" s="764"/>
      <c r="J92" s="764" t="s">
        <v>639</v>
      </c>
      <c r="K92" s="764"/>
      <c r="L92" s="764"/>
      <c r="M92" s="764"/>
    </row>
    <row r="93" spans="1:13" ht="15.75" customHeight="1">
      <c r="A93" s="92"/>
      <c r="B93" s="92"/>
      <c r="C93" s="92"/>
      <c r="D93" s="92"/>
      <c r="E93" s="92"/>
      <c r="J93" s="687" t="s">
        <v>313</v>
      </c>
      <c r="K93" s="687"/>
      <c r="L93" s="687"/>
      <c r="M93" s="687"/>
    </row>
    <row r="94" spans="1:13" ht="43.5" customHeight="1">
      <c r="A94" s="740" t="s">
        <v>314</v>
      </c>
      <c r="B94" s="740"/>
      <c r="C94" s="740"/>
      <c r="D94" s="740"/>
      <c r="E94" s="740"/>
      <c r="G94" s="764"/>
      <c r="H94" s="764"/>
      <c r="J94" s="764" t="s">
        <v>643</v>
      </c>
      <c r="K94" s="764"/>
      <c r="L94" s="764"/>
      <c r="M94" s="764"/>
    </row>
    <row r="95" spans="1:13" ht="15.75" customHeight="1">
      <c r="A95" s="740"/>
      <c r="B95" s="740"/>
      <c r="C95" s="740"/>
      <c r="D95" s="740"/>
      <c r="E95" s="740"/>
      <c r="J95" s="687" t="s">
        <v>313</v>
      </c>
      <c r="K95" s="687"/>
      <c r="L95" s="687"/>
      <c r="M95" s="687"/>
    </row>
  </sheetData>
  <mergeCells count="70">
    <mergeCell ref="J1:M4"/>
    <mergeCell ref="A5:M5"/>
    <mergeCell ref="A6:M6"/>
    <mergeCell ref="A7:A8"/>
    <mergeCell ref="E7:M7"/>
    <mergeCell ref="E8:M8"/>
    <mergeCell ref="A9:A10"/>
    <mergeCell ref="E9:M9"/>
    <mergeCell ref="E10:M10"/>
    <mergeCell ref="A11:A12"/>
    <mergeCell ref="E11:M11"/>
    <mergeCell ref="E12:M12"/>
    <mergeCell ref="A13:M13"/>
    <mergeCell ref="B15:M15"/>
    <mergeCell ref="B16:M16"/>
    <mergeCell ref="B17:M17"/>
    <mergeCell ref="A20:M20"/>
    <mergeCell ref="B23:M23"/>
    <mergeCell ref="B25:M25"/>
    <mergeCell ref="A30:A31"/>
    <mergeCell ref="B30:D31"/>
    <mergeCell ref="E30:G30"/>
    <mergeCell ref="H30:J30"/>
    <mergeCell ref="K30:M30"/>
    <mergeCell ref="B24:M24"/>
    <mergeCell ref="R30:T30"/>
    <mergeCell ref="U30:W30"/>
    <mergeCell ref="X30:Z30"/>
    <mergeCell ref="B32:D32"/>
    <mergeCell ref="B36:D36"/>
    <mergeCell ref="B35:D35"/>
    <mergeCell ref="B33:D33"/>
    <mergeCell ref="B34:D34"/>
    <mergeCell ref="B37:D37"/>
    <mergeCell ref="B38:D38"/>
    <mergeCell ref="B39:D39"/>
    <mergeCell ref="A40:M40"/>
    <mergeCell ref="A41:M41"/>
    <mergeCell ref="A43:M43"/>
    <mergeCell ref="A46:A47"/>
    <mergeCell ref="B46:D47"/>
    <mergeCell ref="E46:G46"/>
    <mergeCell ref="H46:J46"/>
    <mergeCell ref="K46:M46"/>
    <mergeCell ref="B48:D48"/>
    <mergeCell ref="B49:D49"/>
    <mergeCell ref="A53:A54"/>
    <mergeCell ref="B53:B54"/>
    <mergeCell ref="C53:C54"/>
    <mergeCell ref="D53:D54"/>
    <mergeCell ref="E53:G53"/>
    <mergeCell ref="H53:J53"/>
    <mergeCell ref="K53:M53"/>
    <mergeCell ref="A59:M59"/>
    <mergeCell ref="A67:M67"/>
    <mergeCell ref="A68:M68"/>
    <mergeCell ref="A75:M75"/>
    <mergeCell ref="A83:M83"/>
    <mergeCell ref="A84:M84"/>
    <mergeCell ref="A85:M85"/>
    <mergeCell ref="A88:M88"/>
    <mergeCell ref="A89:D89"/>
    <mergeCell ref="A91:E92"/>
    <mergeCell ref="G92:H92"/>
    <mergeCell ref="J92:M92"/>
    <mergeCell ref="J93:M93"/>
    <mergeCell ref="A94:E95"/>
    <mergeCell ref="G94:H94"/>
    <mergeCell ref="J94:M94"/>
    <mergeCell ref="J95:M95"/>
  </mergeCells>
  <printOptions/>
  <pageMargins left="0.52" right="0.2" top="0.61" bottom="0.46" header="0.5" footer="0.5"/>
  <pageSetup fitToHeight="3" fitToWidth="1" horizontalDpi="600" verticalDpi="600" orientation="portrait" paperSize="9" scale="59" r:id="rId1"/>
</worksheet>
</file>

<file path=xl/worksheets/sheet6.xml><?xml version="1.0" encoding="utf-8"?>
<worksheet xmlns="http://schemas.openxmlformats.org/spreadsheetml/2006/main" xmlns:r="http://schemas.openxmlformats.org/officeDocument/2006/relationships">
  <sheetPr>
    <pageSetUpPr fitToPage="1"/>
  </sheetPr>
  <dimension ref="A1:Z93"/>
  <sheetViews>
    <sheetView view="pageBreakPreview" zoomScale="75" zoomScaleSheetLayoutView="75" zoomScalePageLayoutView="0" workbookViewId="0" topLeftCell="A73">
      <selection activeCell="A83" sqref="A83:M83"/>
    </sheetView>
  </sheetViews>
  <sheetFormatPr defaultColWidth="9.00390625" defaultRowHeight="12.75"/>
  <cols>
    <col min="1" max="1" width="4.375" style="51" customWidth="1"/>
    <col min="2" max="2" width="20.00390625" style="51" customWidth="1"/>
    <col min="3" max="3" width="10.25390625" style="51" customWidth="1"/>
    <col min="4" max="4" width="12.375" style="51" customWidth="1"/>
    <col min="5" max="13" width="13.00390625" style="51" customWidth="1"/>
    <col min="14" max="16384" width="9.125" style="51" customWidth="1"/>
  </cols>
  <sheetData>
    <row r="1" spans="10:13" ht="15.75" customHeight="1">
      <c r="J1" s="701" t="s">
        <v>644</v>
      </c>
      <c r="K1" s="701"/>
      <c r="L1" s="701"/>
      <c r="M1" s="701"/>
    </row>
    <row r="2" spans="10:13" ht="15.75">
      <c r="J2" s="701"/>
      <c r="K2" s="701"/>
      <c r="L2" s="701"/>
      <c r="M2" s="701"/>
    </row>
    <row r="3" spans="10:13" ht="15.75">
      <c r="J3" s="701"/>
      <c r="K3" s="701"/>
      <c r="L3" s="701"/>
      <c r="M3" s="701"/>
    </row>
    <row r="4" spans="10:13" ht="15.75">
      <c r="J4" s="701"/>
      <c r="K4" s="701"/>
      <c r="L4" s="701"/>
      <c r="M4" s="701"/>
    </row>
    <row r="5" spans="1:13" ht="15.75">
      <c r="A5" s="686" t="s">
        <v>215</v>
      </c>
      <c r="B5" s="686"/>
      <c r="C5" s="686"/>
      <c r="D5" s="686"/>
      <c r="E5" s="686"/>
      <c r="F5" s="686"/>
      <c r="G5" s="686"/>
      <c r="H5" s="686"/>
      <c r="I5" s="686"/>
      <c r="J5" s="686"/>
      <c r="K5" s="686"/>
      <c r="L5" s="686"/>
      <c r="M5" s="686"/>
    </row>
    <row r="6" spans="1:13" ht="15.75">
      <c r="A6" s="686" t="s">
        <v>645</v>
      </c>
      <c r="B6" s="686"/>
      <c r="C6" s="686"/>
      <c r="D6" s="686"/>
      <c r="E6" s="686"/>
      <c r="F6" s="686"/>
      <c r="G6" s="686"/>
      <c r="H6" s="686"/>
      <c r="I6" s="686"/>
      <c r="J6" s="686"/>
      <c r="K6" s="686"/>
      <c r="L6" s="686"/>
      <c r="M6" s="686"/>
    </row>
    <row r="7" spans="1:13" ht="15.75">
      <c r="A7" s="696" t="s">
        <v>551</v>
      </c>
      <c r="B7" s="52" t="s">
        <v>552</v>
      </c>
      <c r="C7" s="53"/>
      <c r="E7" s="697" t="s">
        <v>553</v>
      </c>
      <c r="F7" s="697"/>
      <c r="G7" s="697"/>
      <c r="H7" s="697"/>
      <c r="I7" s="697"/>
      <c r="J7" s="697"/>
      <c r="K7" s="697"/>
      <c r="L7" s="697"/>
      <c r="M7" s="697"/>
    </row>
    <row r="8" spans="1:13" ht="15" customHeight="1">
      <c r="A8" s="696"/>
      <c r="B8" s="50" t="s">
        <v>646</v>
      </c>
      <c r="C8" s="53"/>
      <c r="E8" s="700" t="s">
        <v>555</v>
      </c>
      <c r="F8" s="700"/>
      <c r="G8" s="700"/>
      <c r="H8" s="700"/>
      <c r="I8" s="700"/>
      <c r="J8" s="700"/>
      <c r="K8" s="700"/>
      <c r="L8" s="700"/>
      <c r="M8" s="700"/>
    </row>
    <row r="9" spans="1:13" ht="15.75">
      <c r="A9" s="696" t="s">
        <v>556</v>
      </c>
      <c r="B9" s="52" t="s">
        <v>557</v>
      </c>
      <c r="C9" s="53"/>
      <c r="E9" s="697" t="s">
        <v>553</v>
      </c>
      <c r="F9" s="697"/>
      <c r="G9" s="697"/>
      <c r="H9" s="697"/>
      <c r="I9" s="697"/>
      <c r="J9" s="697"/>
      <c r="K9" s="697"/>
      <c r="L9" s="697"/>
      <c r="M9" s="697"/>
    </row>
    <row r="10" spans="1:13" ht="15" customHeight="1">
      <c r="A10" s="696"/>
      <c r="B10" s="50" t="s">
        <v>646</v>
      </c>
      <c r="C10" s="53"/>
      <c r="E10" s="698" t="s">
        <v>558</v>
      </c>
      <c r="F10" s="698"/>
      <c r="G10" s="698"/>
      <c r="H10" s="698"/>
      <c r="I10" s="698"/>
      <c r="J10" s="698"/>
      <c r="K10" s="698"/>
      <c r="L10" s="698"/>
      <c r="M10" s="698"/>
    </row>
    <row r="11" spans="1:13" ht="15.75">
      <c r="A11" s="696" t="s">
        <v>559</v>
      </c>
      <c r="B11" s="52" t="s">
        <v>750</v>
      </c>
      <c r="C11" s="52" t="s">
        <v>751</v>
      </c>
      <c r="E11" s="697" t="s">
        <v>752</v>
      </c>
      <c r="F11" s="697"/>
      <c r="G11" s="697"/>
      <c r="H11" s="697"/>
      <c r="I11" s="697"/>
      <c r="J11" s="697"/>
      <c r="K11" s="697"/>
      <c r="L11" s="697"/>
      <c r="M11" s="697"/>
    </row>
    <row r="12" spans="1:13" ht="27.75" customHeight="1">
      <c r="A12" s="696"/>
      <c r="B12" s="54" t="s">
        <v>650</v>
      </c>
      <c r="C12" s="54" t="s">
        <v>563</v>
      </c>
      <c r="E12" s="700" t="s">
        <v>564</v>
      </c>
      <c r="F12" s="700"/>
      <c r="G12" s="700"/>
      <c r="H12" s="700"/>
      <c r="I12" s="700"/>
      <c r="J12" s="700"/>
      <c r="K12" s="700"/>
      <c r="L12" s="700"/>
      <c r="M12" s="700"/>
    </row>
    <row r="13" spans="1:13" ht="19.5" customHeight="1">
      <c r="A13" s="769" t="s">
        <v>651</v>
      </c>
      <c r="B13" s="769"/>
      <c r="C13" s="769"/>
      <c r="D13" s="769"/>
      <c r="E13" s="769"/>
      <c r="F13" s="769"/>
      <c r="G13" s="769"/>
      <c r="H13" s="769"/>
      <c r="I13" s="769"/>
      <c r="J13" s="769"/>
      <c r="K13" s="769"/>
      <c r="L13" s="769"/>
      <c r="M13" s="769"/>
    </row>
    <row r="15" spans="1:13" ht="31.5">
      <c r="A15" s="55" t="s">
        <v>576</v>
      </c>
      <c r="B15" s="725" t="s">
        <v>652</v>
      </c>
      <c r="C15" s="725"/>
      <c r="D15" s="725"/>
      <c r="E15" s="725"/>
      <c r="F15" s="725"/>
      <c r="G15" s="725"/>
      <c r="H15" s="725"/>
      <c r="I15" s="725"/>
      <c r="J15" s="725"/>
      <c r="K15" s="725"/>
      <c r="L15" s="725"/>
      <c r="M15" s="725"/>
    </row>
    <row r="16" spans="1:13" ht="15.75">
      <c r="A16" s="55">
        <v>1</v>
      </c>
      <c r="B16" s="726" t="s">
        <v>653</v>
      </c>
      <c r="C16" s="702"/>
      <c r="D16" s="702"/>
      <c r="E16" s="702"/>
      <c r="F16" s="702"/>
      <c r="G16" s="702"/>
      <c r="H16" s="702"/>
      <c r="I16" s="702"/>
      <c r="J16" s="702"/>
      <c r="K16" s="702"/>
      <c r="L16" s="702"/>
      <c r="M16" s="703"/>
    </row>
    <row r="17" spans="1:13" ht="15.75">
      <c r="A17" s="55"/>
      <c r="B17" s="725"/>
      <c r="C17" s="725"/>
      <c r="D17" s="725"/>
      <c r="E17" s="725"/>
      <c r="F17" s="725"/>
      <c r="G17" s="725"/>
      <c r="H17" s="725"/>
      <c r="I17" s="725"/>
      <c r="J17" s="725"/>
      <c r="K17" s="725"/>
      <c r="L17" s="725"/>
      <c r="M17" s="725"/>
    </row>
    <row r="19" ht="15.75">
      <c r="A19" s="56" t="s">
        <v>654</v>
      </c>
    </row>
    <row r="20" spans="1:13" ht="15.75">
      <c r="A20" s="724" t="s">
        <v>753</v>
      </c>
      <c r="B20" s="724"/>
      <c r="C20" s="724"/>
      <c r="D20" s="724"/>
      <c r="E20" s="724"/>
      <c r="F20" s="724"/>
      <c r="G20" s="724"/>
      <c r="H20" s="724"/>
      <c r="I20" s="724"/>
      <c r="J20" s="724"/>
      <c r="K20" s="724"/>
      <c r="L20" s="724"/>
      <c r="M20" s="724"/>
    </row>
    <row r="21" ht="15.75">
      <c r="A21" s="56" t="s">
        <v>656</v>
      </c>
    </row>
    <row r="23" spans="1:13" ht="32.25" customHeight="1">
      <c r="A23" s="55" t="s">
        <v>576</v>
      </c>
      <c r="B23" s="725" t="s">
        <v>657</v>
      </c>
      <c r="C23" s="725"/>
      <c r="D23" s="725"/>
      <c r="E23" s="725"/>
      <c r="F23" s="725"/>
      <c r="G23" s="725"/>
      <c r="H23" s="725"/>
      <c r="I23" s="725"/>
      <c r="J23" s="725"/>
      <c r="K23" s="725"/>
      <c r="L23" s="725"/>
      <c r="M23" s="725"/>
    </row>
    <row r="24" spans="1:13" ht="15.75" customHeight="1">
      <c r="A24" s="55">
        <v>1</v>
      </c>
      <c r="B24" s="101" t="s">
        <v>754</v>
      </c>
      <c r="C24" s="102"/>
      <c r="D24" s="102"/>
      <c r="E24" s="102"/>
      <c r="F24" s="102"/>
      <c r="G24" s="103"/>
      <c r="H24" s="104"/>
      <c r="I24" s="102"/>
      <c r="J24" s="102"/>
      <c r="K24" s="102"/>
      <c r="L24" s="102"/>
      <c r="M24" s="103"/>
    </row>
    <row r="25" spans="1:13" ht="15.75">
      <c r="A25" s="55"/>
      <c r="B25" s="725"/>
      <c r="C25" s="725"/>
      <c r="D25" s="725"/>
      <c r="E25" s="725"/>
      <c r="F25" s="725"/>
      <c r="G25" s="725"/>
      <c r="H25" s="725"/>
      <c r="I25" s="725"/>
      <c r="J25" s="725"/>
      <c r="K25" s="725"/>
      <c r="L25" s="725"/>
      <c r="M25" s="725"/>
    </row>
    <row r="27" ht="15.75">
      <c r="A27" s="56" t="s">
        <v>658</v>
      </c>
    </row>
    <row r="28" ht="15.75">
      <c r="B28" s="53" t="s">
        <v>659</v>
      </c>
    </row>
    <row r="30" spans="1:26" ht="30" customHeight="1">
      <c r="A30" s="725" t="s">
        <v>576</v>
      </c>
      <c r="B30" s="725" t="s">
        <v>660</v>
      </c>
      <c r="C30" s="725"/>
      <c r="D30" s="725"/>
      <c r="E30" s="725" t="s">
        <v>568</v>
      </c>
      <c r="F30" s="725"/>
      <c r="G30" s="725"/>
      <c r="H30" s="725" t="s">
        <v>661</v>
      </c>
      <c r="I30" s="725"/>
      <c r="J30" s="725"/>
      <c r="K30" s="725" t="s">
        <v>570</v>
      </c>
      <c r="L30" s="725"/>
      <c r="M30" s="725"/>
      <c r="R30" s="695"/>
      <c r="S30" s="695"/>
      <c r="T30" s="695"/>
      <c r="U30" s="695"/>
      <c r="V30" s="695"/>
      <c r="W30" s="695"/>
      <c r="X30" s="695"/>
      <c r="Y30" s="695"/>
      <c r="Z30" s="695"/>
    </row>
    <row r="31" spans="1:26" ht="33" customHeight="1">
      <c r="A31" s="725"/>
      <c r="B31" s="725"/>
      <c r="C31" s="725"/>
      <c r="D31" s="725"/>
      <c r="E31" s="55" t="s">
        <v>571</v>
      </c>
      <c r="F31" s="55" t="s">
        <v>572</v>
      </c>
      <c r="G31" s="55" t="s">
        <v>573</v>
      </c>
      <c r="H31" s="55" t="s">
        <v>571</v>
      </c>
      <c r="I31" s="55" t="s">
        <v>572</v>
      </c>
      <c r="J31" s="55" t="s">
        <v>573</v>
      </c>
      <c r="K31" s="55" t="s">
        <v>571</v>
      </c>
      <c r="L31" s="55" t="s">
        <v>572</v>
      </c>
      <c r="M31" s="55" t="s">
        <v>573</v>
      </c>
      <c r="R31" s="57"/>
      <c r="S31" s="57"/>
      <c r="T31" s="57"/>
      <c r="U31" s="57"/>
      <c r="V31" s="57"/>
      <c r="W31" s="57"/>
      <c r="X31" s="57"/>
      <c r="Y31" s="57"/>
      <c r="Z31" s="57"/>
    </row>
    <row r="32" spans="1:26" ht="17.25" customHeight="1">
      <c r="A32" s="55">
        <v>1</v>
      </c>
      <c r="B32" s="725">
        <v>2</v>
      </c>
      <c r="C32" s="725"/>
      <c r="D32" s="725"/>
      <c r="E32" s="55">
        <v>3</v>
      </c>
      <c r="F32" s="55">
        <v>4</v>
      </c>
      <c r="G32" s="55">
        <v>5</v>
      </c>
      <c r="H32" s="55">
        <v>6</v>
      </c>
      <c r="I32" s="55">
        <v>7</v>
      </c>
      <c r="J32" s="55">
        <v>8</v>
      </c>
      <c r="K32" s="55">
        <v>9</v>
      </c>
      <c r="L32" s="55">
        <v>10</v>
      </c>
      <c r="M32" s="55">
        <v>11</v>
      </c>
      <c r="R32" s="57"/>
      <c r="S32" s="57"/>
      <c r="T32" s="57"/>
      <c r="U32" s="57"/>
      <c r="V32" s="57"/>
      <c r="W32" s="57"/>
      <c r="X32" s="57"/>
      <c r="Y32" s="57"/>
      <c r="Z32" s="57"/>
    </row>
    <row r="33" spans="1:26" ht="33" customHeight="1">
      <c r="A33" s="55">
        <v>1</v>
      </c>
      <c r="B33" s="705" t="s">
        <v>755</v>
      </c>
      <c r="C33" s="706"/>
      <c r="D33" s="707"/>
      <c r="E33" s="58">
        <f>59500+9500</f>
        <v>69000</v>
      </c>
      <c r="F33" s="55"/>
      <c r="G33" s="59">
        <f>E33+F33</f>
        <v>69000</v>
      </c>
      <c r="H33" s="58">
        <v>63000</v>
      </c>
      <c r="I33" s="59"/>
      <c r="J33" s="63">
        <f>H33</f>
        <v>63000</v>
      </c>
      <c r="K33" s="60">
        <f>H33-E33</f>
        <v>-6000</v>
      </c>
      <c r="L33" s="60"/>
      <c r="M33" s="60">
        <f>J33-G33</f>
        <v>-6000</v>
      </c>
      <c r="R33" s="57"/>
      <c r="S33" s="57"/>
      <c r="T33" s="57"/>
      <c r="U33" s="57"/>
      <c r="V33" s="57"/>
      <c r="W33" s="57"/>
      <c r="X33" s="57"/>
      <c r="Y33" s="57"/>
      <c r="Z33" s="57"/>
    </row>
    <row r="34" spans="1:26" ht="45.75" customHeight="1">
      <c r="A34" s="55">
        <v>2</v>
      </c>
      <c r="B34" s="705" t="s">
        <v>756</v>
      </c>
      <c r="C34" s="706"/>
      <c r="D34" s="707"/>
      <c r="E34" s="58">
        <f>420000-25000-30000</f>
        <v>365000</v>
      </c>
      <c r="F34" s="55"/>
      <c r="G34" s="59">
        <f>E34+F34</f>
        <v>365000</v>
      </c>
      <c r="H34" s="63">
        <v>360000</v>
      </c>
      <c r="I34" s="60"/>
      <c r="J34" s="63">
        <f>H34</f>
        <v>360000</v>
      </c>
      <c r="K34" s="60">
        <f>H34-E34</f>
        <v>-5000</v>
      </c>
      <c r="L34" s="60"/>
      <c r="M34" s="60">
        <f>J34-G34</f>
        <v>-5000</v>
      </c>
      <c r="R34" s="57"/>
      <c r="S34" s="57"/>
      <c r="T34" s="57"/>
      <c r="U34" s="57"/>
      <c r="V34" s="57"/>
      <c r="W34" s="57"/>
      <c r="X34" s="57"/>
      <c r="Y34" s="57"/>
      <c r="Z34" s="57"/>
    </row>
    <row r="35" spans="1:26" ht="73.5" customHeight="1">
      <c r="A35" s="55">
        <v>3</v>
      </c>
      <c r="B35" s="705" t="s">
        <v>757</v>
      </c>
      <c r="C35" s="706"/>
      <c r="D35" s="707"/>
      <c r="E35" s="58">
        <f>300000+25000-11000</f>
        <v>314000</v>
      </c>
      <c r="F35" s="55"/>
      <c r="G35" s="59">
        <f>E35+F35</f>
        <v>314000</v>
      </c>
      <c r="H35" s="63">
        <v>314000</v>
      </c>
      <c r="I35" s="60"/>
      <c r="J35" s="63">
        <f>H35</f>
        <v>314000</v>
      </c>
      <c r="K35" s="60">
        <f>H35-E35</f>
        <v>0</v>
      </c>
      <c r="L35" s="60"/>
      <c r="M35" s="60">
        <f>J35-G35</f>
        <v>0</v>
      </c>
      <c r="R35" s="57"/>
      <c r="S35" s="57"/>
      <c r="T35" s="57"/>
      <c r="U35" s="57"/>
      <c r="V35" s="57"/>
      <c r="W35" s="57"/>
      <c r="X35" s="57"/>
      <c r="Y35" s="57"/>
      <c r="Z35" s="57"/>
    </row>
    <row r="36" spans="1:26" ht="51" customHeight="1">
      <c r="A36" s="55">
        <v>4</v>
      </c>
      <c r="B36" s="705" t="s">
        <v>758</v>
      </c>
      <c r="C36" s="706"/>
      <c r="D36" s="707"/>
      <c r="E36" s="58">
        <f>12000+201</f>
        <v>12201</v>
      </c>
      <c r="F36" s="55"/>
      <c r="G36" s="59">
        <f>E36+F36</f>
        <v>12201</v>
      </c>
      <c r="H36" s="63">
        <v>12187.2</v>
      </c>
      <c r="I36" s="60"/>
      <c r="J36" s="63">
        <f>H36</f>
        <v>12187.2</v>
      </c>
      <c r="K36" s="60">
        <f>H36-E36</f>
        <v>-13.799999999999272</v>
      </c>
      <c r="L36" s="60"/>
      <c r="M36" s="60">
        <f>J36-G36</f>
        <v>-13.799999999999272</v>
      </c>
      <c r="R36" s="57"/>
      <c r="S36" s="57"/>
      <c r="T36" s="57"/>
      <c r="U36" s="57"/>
      <c r="V36" s="57"/>
      <c r="W36" s="57"/>
      <c r="X36" s="57"/>
      <c r="Y36" s="57"/>
      <c r="Z36" s="57"/>
    </row>
    <row r="37" spans="1:26" ht="62.25" customHeight="1">
      <c r="A37" s="55">
        <v>5</v>
      </c>
      <c r="B37" s="705" t="s">
        <v>759</v>
      </c>
      <c r="C37" s="706"/>
      <c r="D37" s="707"/>
      <c r="E37" s="58">
        <v>14115</v>
      </c>
      <c r="F37" s="55"/>
      <c r="G37" s="59">
        <f>E37+F37</f>
        <v>14115</v>
      </c>
      <c r="H37" s="63">
        <v>14115</v>
      </c>
      <c r="I37" s="60"/>
      <c r="J37" s="63">
        <f>H37</f>
        <v>14115</v>
      </c>
      <c r="K37" s="60">
        <f>H37-E37</f>
        <v>0</v>
      </c>
      <c r="L37" s="60"/>
      <c r="M37" s="60">
        <f>J37-G37</f>
        <v>0</v>
      </c>
      <c r="R37" s="57"/>
      <c r="S37" s="57"/>
      <c r="T37" s="57"/>
      <c r="U37" s="57"/>
      <c r="V37" s="57"/>
      <c r="W37" s="57"/>
      <c r="X37" s="57"/>
      <c r="Y37" s="57"/>
      <c r="Z37" s="57"/>
    </row>
    <row r="38" spans="1:26" ht="15.75">
      <c r="A38" s="55"/>
      <c r="B38" s="725" t="s">
        <v>592</v>
      </c>
      <c r="C38" s="725"/>
      <c r="D38" s="725"/>
      <c r="E38" s="58">
        <f>SUM(E33:E37)</f>
        <v>774316</v>
      </c>
      <c r="F38" s="55"/>
      <c r="G38" s="59">
        <f>SUM(G33:G37)</f>
        <v>774316</v>
      </c>
      <c r="H38" s="58">
        <f>H33+H34+H35+H36+H37</f>
        <v>763302.2</v>
      </c>
      <c r="I38" s="58"/>
      <c r="J38" s="58">
        <f>J33+J34+J35+J36+J37</f>
        <v>763302.2</v>
      </c>
      <c r="K38" s="58">
        <f>K33+K34+K35+K36+K37</f>
        <v>-11013.8</v>
      </c>
      <c r="L38" s="58"/>
      <c r="M38" s="58">
        <f>M33+M34+M35+M36+M37</f>
        <v>-11013.8</v>
      </c>
      <c r="R38" s="57"/>
      <c r="S38" s="57"/>
      <c r="T38" s="57"/>
      <c r="U38" s="57"/>
      <c r="V38" s="57"/>
      <c r="W38" s="57"/>
      <c r="X38" s="57"/>
      <c r="Y38" s="57"/>
      <c r="Z38" s="57"/>
    </row>
    <row r="39" spans="1:26" ht="15.75">
      <c r="A39" s="55"/>
      <c r="B39" s="725"/>
      <c r="C39" s="725"/>
      <c r="D39" s="725"/>
      <c r="E39" s="55"/>
      <c r="F39" s="55"/>
      <c r="G39" s="55"/>
      <c r="H39" s="55"/>
      <c r="I39" s="55"/>
      <c r="J39" s="55"/>
      <c r="K39" s="55"/>
      <c r="L39" s="55"/>
      <c r="M39" s="55"/>
      <c r="R39" s="57"/>
      <c r="S39" s="57"/>
      <c r="T39" s="57"/>
      <c r="U39" s="57"/>
      <c r="V39" s="57"/>
      <c r="W39" s="57"/>
      <c r="X39" s="57"/>
      <c r="Y39" s="57"/>
      <c r="Z39" s="57"/>
    </row>
    <row r="40" spans="1:13" ht="32.25" customHeight="1">
      <c r="A40" s="704" t="s">
        <v>342</v>
      </c>
      <c r="B40" s="704"/>
      <c r="C40" s="704"/>
      <c r="D40" s="704"/>
      <c r="E40" s="704"/>
      <c r="F40" s="704"/>
      <c r="G40" s="704"/>
      <c r="H40" s="704"/>
      <c r="I40" s="704"/>
      <c r="J40" s="704"/>
      <c r="K40" s="704"/>
      <c r="L40" s="704"/>
      <c r="M40" s="704"/>
    </row>
    <row r="41" spans="1:13" ht="15.75">
      <c r="A41" s="726" t="s">
        <v>760</v>
      </c>
      <c r="B41" s="702"/>
      <c r="C41" s="702"/>
      <c r="D41" s="702"/>
      <c r="E41" s="702"/>
      <c r="F41" s="702"/>
      <c r="G41" s="702"/>
      <c r="H41" s="702"/>
      <c r="I41" s="702"/>
      <c r="J41" s="702"/>
      <c r="K41" s="702"/>
      <c r="L41" s="702"/>
      <c r="M41" s="703"/>
    </row>
    <row r="43" spans="1:13" ht="33" customHeight="1">
      <c r="A43" s="724" t="s">
        <v>668</v>
      </c>
      <c r="B43" s="724"/>
      <c r="C43" s="724"/>
      <c r="D43" s="724"/>
      <c r="E43" s="724"/>
      <c r="F43" s="724"/>
      <c r="G43" s="724"/>
      <c r="H43" s="724"/>
      <c r="I43" s="724"/>
      <c r="J43" s="724"/>
      <c r="K43" s="724"/>
      <c r="L43" s="724"/>
      <c r="M43" s="724"/>
    </row>
    <row r="44" ht="15.75">
      <c r="B44" s="53" t="s">
        <v>659</v>
      </c>
    </row>
    <row r="46" spans="1:13" ht="31.5" customHeight="1">
      <c r="A46" s="725" t="s">
        <v>669</v>
      </c>
      <c r="B46" s="725" t="s">
        <v>670</v>
      </c>
      <c r="C46" s="725"/>
      <c r="D46" s="725"/>
      <c r="E46" s="725" t="s">
        <v>568</v>
      </c>
      <c r="F46" s="725"/>
      <c r="G46" s="725"/>
      <c r="H46" s="725" t="s">
        <v>661</v>
      </c>
      <c r="I46" s="725"/>
      <c r="J46" s="725"/>
      <c r="K46" s="725" t="s">
        <v>570</v>
      </c>
      <c r="L46" s="725"/>
      <c r="M46" s="725"/>
    </row>
    <row r="47" spans="1:13" ht="33.75" customHeight="1">
      <c r="A47" s="725"/>
      <c r="B47" s="725"/>
      <c r="C47" s="725"/>
      <c r="D47" s="725"/>
      <c r="E47" s="55" t="s">
        <v>571</v>
      </c>
      <c r="F47" s="55" t="s">
        <v>572</v>
      </c>
      <c r="G47" s="55" t="s">
        <v>573</v>
      </c>
      <c r="H47" s="55" t="s">
        <v>571</v>
      </c>
      <c r="I47" s="55" t="s">
        <v>572</v>
      </c>
      <c r="J47" s="55" t="s">
        <v>573</v>
      </c>
      <c r="K47" s="55" t="s">
        <v>571</v>
      </c>
      <c r="L47" s="55" t="s">
        <v>572</v>
      </c>
      <c r="M47" s="55" t="s">
        <v>573</v>
      </c>
    </row>
    <row r="48" spans="1:13" ht="15.75">
      <c r="A48" s="55">
        <v>1</v>
      </c>
      <c r="B48" s="725">
        <v>2</v>
      </c>
      <c r="C48" s="725"/>
      <c r="D48" s="725"/>
      <c r="E48" s="55">
        <v>3</v>
      </c>
      <c r="F48" s="55">
        <v>4</v>
      </c>
      <c r="G48" s="55">
        <v>5</v>
      </c>
      <c r="H48" s="55">
        <v>6</v>
      </c>
      <c r="I48" s="55">
        <v>7</v>
      </c>
      <c r="J48" s="55">
        <v>8</v>
      </c>
      <c r="K48" s="55">
        <v>9</v>
      </c>
      <c r="L48" s="55">
        <v>10</v>
      </c>
      <c r="M48" s="55">
        <v>11</v>
      </c>
    </row>
    <row r="49" spans="1:13" ht="46.5" customHeight="1">
      <c r="A49" s="55">
        <v>1</v>
      </c>
      <c r="B49" s="726" t="s">
        <v>671</v>
      </c>
      <c r="C49" s="702"/>
      <c r="D49" s="703"/>
      <c r="E49" s="58">
        <f>E38</f>
        <v>774316</v>
      </c>
      <c r="F49" s="55"/>
      <c r="G49" s="59">
        <f>G38</f>
        <v>774316</v>
      </c>
      <c r="H49" s="58">
        <f>H38</f>
        <v>763302.2</v>
      </c>
      <c r="I49" s="55"/>
      <c r="J49" s="58">
        <f>J38</f>
        <v>763302.2</v>
      </c>
      <c r="K49" s="58">
        <f>K38</f>
        <v>-11013.8</v>
      </c>
      <c r="L49" s="55"/>
      <c r="M49" s="58">
        <f>M38</f>
        <v>-11013.8</v>
      </c>
    </row>
    <row r="51" ht="15.75">
      <c r="A51" s="56" t="s">
        <v>672</v>
      </c>
    </row>
    <row r="53" spans="1:13" ht="29.25" customHeight="1">
      <c r="A53" s="725" t="s">
        <v>669</v>
      </c>
      <c r="B53" s="725" t="s">
        <v>602</v>
      </c>
      <c r="C53" s="725" t="s">
        <v>603</v>
      </c>
      <c r="D53" s="725" t="s">
        <v>604</v>
      </c>
      <c r="E53" s="725" t="s">
        <v>568</v>
      </c>
      <c r="F53" s="725"/>
      <c r="G53" s="725"/>
      <c r="H53" s="725" t="s">
        <v>673</v>
      </c>
      <c r="I53" s="725"/>
      <c r="J53" s="725"/>
      <c r="K53" s="725" t="s">
        <v>570</v>
      </c>
      <c r="L53" s="725"/>
      <c r="M53" s="725"/>
    </row>
    <row r="54" spans="1:13" ht="30.75" customHeight="1">
      <c r="A54" s="725"/>
      <c r="B54" s="725"/>
      <c r="C54" s="725"/>
      <c r="D54" s="725"/>
      <c r="E54" s="55" t="s">
        <v>571</v>
      </c>
      <c r="F54" s="55" t="s">
        <v>572</v>
      </c>
      <c r="G54" s="55" t="s">
        <v>573</v>
      </c>
      <c r="H54" s="55" t="s">
        <v>571</v>
      </c>
      <c r="I54" s="55" t="s">
        <v>572</v>
      </c>
      <c r="J54" s="55" t="s">
        <v>573</v>
      </c>
      <c r="K54" s="55" t="s">
        <v>571</v>
      </c>
      <c r="L54" s="55" t="s">
        <v>572</v>
      </c>
      <c r="M54" s="55" t="s">
        <v>573</v>
      </c>
    </row>
    <row r="55" spans="1:13" ht="15.75">
      <c r="A55" s="55">
        <v>1</v>
      </c>
      <c r="B55" s="55">
        <v>2</v>
      </c>
      <c r="C55" s="55">
        <v>3</v>
      </c>
      <c r="D55" s="55">
        <v>4</v>
      </c>
      <c r="E55" s="55">
        <v>5</v>
      </c>
      <c r="F55" s="55">
        <v>6</v>
      </c>
      <c r="G55" s="55">
        <v>7</v>
      </c>
      <c r="H55" s="55">
        <v>8</v>
      </c>
      <c r="I55" s="55">
        <v>9</v>
      </c>
      <c r="J55" s="55">
        <v>10</v>
      </c>
      <c r="K55" s="55">
        <v>11</v>
      </c>
      <c r="L55" s="55">
        <v>12</v>
      </c>
      <c r="M55" s="55">
        <v>13</v>
      </c>
    </row>
    <row r="56" spans="1:13" ht="15.75">
      <c r="A56" s="55">
        <v>1</v>
      </c>
      <c r="B56" s="55" t="s">
        <v>607</v>
      </c>
      <c r="C56" s="55"/>
      <c r="D56" s="55"/>
      <c r="E56" s="55"/>
      <c r="F56" s="55"/>
      <c r="G56" s="55"/>
      <c r="H56" s="55"/>
      <c r="I56" s="55"/>
      <c r="J56" s="55"/>
      <c r="K56" s="55"/>
      <c r="L56" s="55"/>
      <c r="M56" s="55"/>
    </row>
    <row r="57" spans="1:13" ht="15.75">
      <c r="A57" s="55"/>
      <c r="B57" s="55"/>
      <c r="C57" s="55"/>
      <c r="D57" s="55"/>
      <c r="E57" s="55"/>
      <c r="F57" s="55"/>
      <c r="G57" s="55"/>
      <c r="H57" s="55"/>
      <c r="I57" s="55"/>
      <c r="J57" s="55"/>
      <c r="K57" s="55"/>
      <c r="L57" s="55"/>
      <c r="M57" s="55"/>
    </row>
    <row r="58" spans="1:13" ht="15.75">
      <c r="A58" s="55"/>
      <c r="B58" s="55"/>
      <c r="C58" s="55"/>
      <c r="D58" s="55"/>
      <c r="E58" s="55"/>
      <c r="F58" s="55"/>
      <c r="G58" s="55"/>
      <c r="H58" s="55"/>
      <c r="I58" s="55"/>
      <c r="J58" s="55"/>
      <c r="K58" s="55"/>
      <c r="L58" s="55"/>
      <c r="M58" s="55"/>
    </row>
    <row r="59" spans="1:13" ht="15.75">
      <c r="A59" s="725" t="s">
        <v>305</v>
      </c>
      <c r="B59" s="725"/>
      <c r="C59" s="725"/>
      <c r="D59" s="725"/>
      <c r="E59" s="725"/>
      <c r="F59" s="725"/>
      <c r="G59" s="725"/>
      <c r="H59" s="725"/>
      <c r="I59" s="725"/>
      <c r="J59" s="725"/>
      <c r="K59" s="725"/>
      <c r="L59" s="725"/>
      <c r="M59" s="725"/>
    </row>
    <row r="60" spans="1:13" ht="15.75">
      <c r="A60" s="55">
        <v>2</v>
      </c>
      <c r="B60" s="55" t="s">
        <v>612</v>
      </c>
      <c r="C60" s="55"/>
      <c r="D60" s="55"/>
      <c r="E60" s="55"/>
      <c r="F60" s="55"/>
      <c r="G60" s="55"/>
      <c r="H60" s="55"/>
      <c r="I60" s="55"/>
      <c r="J60" s="55"/>
      <c r="K60" s="55"/>
      <c r="L60" s="55"/>
      <c r="M60" s="55"/>
    </row>
    <row r="61" spans="1:13" ht="75">
      <c r="A61" s="55"/>
      <c r="B61" s="105" t="s">
        <v>761</v>
      </c>
      <c r="C61" s="100" t="s">
        <v>762</v>
      </c>
      <c r="D61" s="100" t="s">
        <v>763</v>
      </c>
      <c r="E61" s="71">
        <v>69</v>
      </c>
      <c r="F61" s="106"/>
      <c r="G61" s="107">
        <f>E61</f>
        <v>69</v>
      </c>
      <c r="H61" s="107">
        <v>63</v>
      </c>
      <c r="I61" s="107"/>
      <c r="J61" s="107">
        <f>H61</f>
        <v>63</v>
      </c>
      <c r="K61" s="107">
        <f>H61-E61</f>
        <v>-6</v>
      </c>
      <c r="L61" s="107"/>
      <c r="M61" s="107">
        <f>J61-G61</f>
        <v>-6</v>
      </c>
    </row>
    <row r="62" spans="1:13" ht="105">
      <c r="A62" s="55"/>
      <c r="B62" s="74" t="s">
        <v>764</v>
      </c>
      <c r="C62" s="67" t="s">
        <v>765</v>
      </c>
      <c r="D62" s="67" t="s">
        <v>345</v>
      </c>
      <c r="E62" s="71">
        <v>6</v>
      </c>
      <c r="F62" s="81"/>
      <c r="G62" s="71">
        <f>E62</f>
        <v>6</v>
      </c>
      <c r="H62" s="71">
        <v>6</v>
      </c>
      <c r="I62" s="71"/>
      <c r="J62" s="71">
        <f>H62</f>
        <v>6</v>
      </c>
      <c r="K62" s="71">
        <f>H62-E62</f>
        <v>0</v>
      </c>
      <c r="L62" s="71"/>
      <c r="M62" s="71">
        <f>J62-G62</f>
        <v>0</v>
      </c>
    </row>
    <row r="63" spans="1:13" ht="90">
      <c r="A63" s="55"/>
      <c r="B63" s="108" t="s">
        <v>766</v>
      </c>
      <c r="C63" s="67" t="s">
        <v>767</v>
      </c>
      <c r="D63" s="67" t="s">
        <v>768</v>
      </c>
      <c r="E63" s="71">
        <v>314</v>
      </c>
      <c r="F63" s="89"/>
      <c r="G63" s="71">
        <f>E63</f>
        <v>314</v>
      </c>
      <c r="H63" s="71">
        <v>314</v>
      </c>
      <c r="I63" s="71"/>
      <c r="J63" s="71">
        <f>H63</f>
        <v>314</v>
      </c>
      <c r="K63" s="71">
        <f>H63-E63</f>
        <v>0</v>
      </c>
      <c r="L63" s="71"/>
      <c r="M63" s="71">
        <f>J63-G63</f>
        <v>0</v>
      </c>
    </row>
    <row r="64" spans="1:13" ht="105">
      <c r="A64" s="55"/>
      <c r="B64" s="70" t="s">
        <v>769</v>
      </c>
      <c r="C64" s="71" t="s">
        <v>767</v>
      </c>
      <c r="D64" s="71" t="s">
        <v>770</v>
      </c>
      <c r="E64" s="71">
        <v>1</v>
      </c>
      <c r="F64" s="84"/>
      <c r="G64" s="71">
        <f>E64</f>
        <v>1</v>
      </c>
      <c r="H64" s="71">
        <v>1</v>
      </c>
      <c r="I64" s="71"/>
      <c r="J64" s="71">
        <f>H64</f>
        <v>1</v>
      </c>
      <c r="K64" s="71">
        <f>H64-E64</f>
        <v>0</v>
      </c>
      <c r="L64" s="71"/>
      <c r="M64" s="71">
        <f>J64-G64</f>
        <v>0</v>
      </c>
    </row>
    <row r="65" spans="1:13" ht="75">
      <c r="A65" s="55"/>
      <c r="B65" s="70" t="s">
        <v>771</v>
      </c>
      <c r="C65" s="71" t="s">
        <v>767</v>
      </c>
      <c r="D65" s="109" t="s">
        <v>772</v>
      </c>
      <c r="E65" s="71">
        <v>1</v>
      </c>
      <c r="F65" s="84"/>
      <c r="G65" s="71">
        <f>E65</f>
        <v>1</v>
      </c>
      <c r="H65" s="71">
        <v>1</v>
      </c>
      <c r="I65" s="71"/>
      <c r="J65" s="71">
        <f>H65</f>
        <v>1</v>
      </c>
      <c r="K65" s="71">
        <f>H65-E65</f>
        <v>0</v>
      </c>
      <c r="L65" s="71"/>
      <c r="M65" s="71">
        <f>J65-G65</f>
        <v>0</v>
      </c>
    </row>
    <row r="66" spans="1:13" ht="15.75">
      <c r="A66" s="725" t="s">
        <v>305</v>
      </c>
      <c r="B66" s="725"/>
      <c r="C66" s="725"/>
      <c r="D66" s="725"/>
      <c r="E66" s="725"/>
      <c r="F66" s="725"/>
      <c r="G66" s="725"/>
      <c r="H66" s="725"/>
      <c r="I66" s="725"/>
      <c r="J66" s="725"/>
      <c r="K66" s="725"/>
      <c r="L66" s="725"/>
      <c r="M66" s="725"/>
    </row>
    <row r="67" spans="1:13" ht="15.75">
      <c r="A67" s="765" t="s">
        <v>773</v>
      </c>
      <c r="B67" s="766"/>
      <c r="C67" s="766"/>
      <c r="D67" s="766"/>
      <c r="E67" s="766"/>
      <c r="F67" s="766"/>
      <c r="G67" s="766"/>
      <c r="H67" s="766"/>
      <c r="I67" s="766"/>
      <c r="J67" s="766"/>
      <c r="K67" s="766"/>
      <c r="L67" s="766"/>
      <c r="M67" s="767"/>
    </row>
    <row r="68" spans="1:13" ht="15.75">
      <c r="A68" s="55">
        <v>3</v>
      </c>
      <c r="B68" s="55" t="s">
        <v>617</v>
      </c>
      <c r="C68" s="55"/>
      <c r="D68" s="55"/>
      <c r="E68" s="55"/>
      <c r="F68" s="55"/>
      <c r="G68" s="55"/>
      <c r="H68" s="55"/>
      <c r="I68" s="55"/>
      <c r="J68" s="55"/>
      <c r="K68" s="55"/>
      <c r="L68" s="55"/>
      <c r="M68" s="55"/>
    </row>
    <row r="69" spans="1:13" ht="75">
      <c r="A69" s="55"/>
      <c r="B69" s="74" t="s">
        <v>774</v>
      </c>
      <c r="C69" s="67" t="s">
        <v>775</v>
      </c>
      <c r="D69" s="74" t="s">
        <v>776</v>
      </c>
      <c r="E69" s="79">
        <v>1000</v>
      </c>
      <c r="F69" s="99"/>
      <c r="G69" s="100">
        <f>E69</f>
        <v>1000</v>
      </c>
      <c r="H69" s="100">
        <v>1000</v>
      </c>
      <c r="I69" s="100"/>
      <c r="J69" s="100">
        <f>H69</f>
        <v>1000</v>
      </c>
      <c r="K69" s="100">
        <f>H69-E69</f>
        <v>0</v>
      </c>
      <c r="L69" s="100"/>
      <c r="M69" s="100">
        <f>J69-G69</f>
        <v>0</v>
      </c>
    </row>
    <row r="70" spans="1:13" ht="105">
      <c r="A70" s="55"/>
      <c r="B70" s="70" t="s">
        <v>777</v>
      </c>
      <c r="C70" s="71" t="s">
        <v>775</v>
      </c>
      <c r="D70" s="70" t="s">
        <v>776</v>
      </c>
      <c r="E70" s="79">
        <v>5000</v>
      </c>
      <c r="F70" s="79"/>
      <c r="G70" s="79">
        <f>E70</f>
        <v>5000</v>
      </c>
      <c r="H70" s="79">
        <v>5000</v>
      </c>
      <c r="I70" s="79"/>
      <c r="J70" s="79">
        <f>H70</f>
        <v>5000</v>
      </c>
      <c r="K70" s="79">
        <f>H70-E70</f>
        <v>0</v>
      </c>
      <c r="L70" s="79"/>
      <c r="M70" s="79">
        <f>J70-G70</f>
        <v>0</v>
      </c>
    </row>
    <row r="71" spans="1:13" ht="75">
      <c r="A71" s="55"/>
      <c r="B71" s="70" t="s">
        <v>778</v>
      </c>
      <c r="C71" s="71" t="s">
        <v>775</v>
      </c>
      <c r="D71" s="70" t="s">
        <v>779</v>
      </c>
      <c r="E71" s="79">
        <v>1000</v>
      </c>
      <c r="F71" s="71"/>
      <c r="G71" s="71">
        <f>E71</f>
        <v>1000</v>
      </c>
      <c r="H71" s="71">
        <v>1000</v>
      </c>
      <c r="I71" s="71"/>
      <c r="J71" s="79">
        <f>H71</f>
        <v>1000</v>
      </c>
      <c r="K71" s="79">
        <f>H71-E71</f>
        <v>0</v>
      </c>
      <c r="L71" s="71"/>
      <c r="M71" s="79">
        <f>J71-G71</f>
        <v>0</v>
      </c>
    </row>
    <row r="72" spans="1:13" ht="90">
      <c r="A72" s="55"/>
      <c r="B72" s="70" t="s">
        <v>780</v>
      </c>
      <c r="C72" s="71" t="s">
        <v>775</v>
      </c>
      <c r="D72" s="70" t="s">
        <v>781</v>
      </c>
      <c r="E72" s="79">
        <v>1000</v>
      </c>
      <c r="F72" s="71"/>
      <c r="G72" s="71">
        <f>E72</f>
        <v>1000</v>
      </c>
      <c r="H72" s="79">
        <v>1000</v>
      </c>
      <c r="I72" s="71"/>
      <c r="J72" s="79">
        <f>H72</f>
        <v>1000</v>
      </c>
      <c r="K72" s="79">
        <f>H72-E72</f>
        <v>0</v>
      </c>
      <c r="L72" s="71"/>
      <c r="M72" s="79">
        <f>J72-G72</f>
        <v>0</v>
      </c>
    </row>
    <row r="73" spans="1:13" ht="75">
      <c r="A73" s="55"/>
      <c r="B73" s="87" t="s">
        <v>782</v>
      </c>
      <c r="C73" s="71" t="s">
        <v>775</v>
      </c>
      <c r="D73" s="87" t="s">
        <v>772</v>
      </c>
      <c r="E73" s="79">
        <v>14115</v>
      </c>
      <c r="F73" s="88"/>
      <c r="G73" s="71">
        <f>E73</f>
        <v>14115</v>
      </c>
      <c r="H73" s="79">
        <v>14115</v>
      </c>
      <c r="I73" s="88"/>
      <c r="J73" s="79">
        <f>H73</f>
        <v>14115</v>
      </c>
      <c r="K73" s="79">
        <f>H73-E73</f>
        <v>0</v>
      </c>
      <c r="L73" s="88"/>
      <c r="M73" s="79">
        <f>J73-G73</f>
        <v>0</v>
      </c>
    </row>
    <row r="74" spans="1:13" ht="15.75">
      <c r="A74" s="725" t="s">
        <v>334</v>
      </c>
      <c r="B74" s="725"/>
      <c r="C74" s="725"/>
      <c r="D74" s="725"/>
      <c r="E74" s="725"/>
      <c r="F74" s="725"/>
      <c r="G74" s="725"/>
      <c r="H74" s="725"/>
      <c r="I74" s="725"/>
      <c r="J74" s="725"/>
      <c r="K74" s="725"/>
      <c r="L74" s="725"/>
      <c r="M74" s="725"/>
    </row>
    <row r="75" spans="1:13" ht="15.75">
      <c r="A75" s="55">
        <v>4</v>
      </c>
      <c r="B75" s="55" t="s">
        <v>633</v>
      </c>
      <c r="C75" s="55"/>
      <c r="D75" s="55"/>
      <c r="E75" s="55"/>
      <c r="F75" s="55"/>
      <c r="G75" s="55"/>
      <c r="H75" s="55"/>
      <c r="I75" s="55"/>
      <c r="J75" s="55"/>
      <c r="K75" s="55"/>
      <c r="L75" s="55"/>
      <c r="M75" s="55"/>
    </row>
    <row r="76" spans="1:13" ht="63">
      <c r="A76" s="55"/>
      <c r="B76" s="64" t="s">
        <v>783</v>
      </c>
      <c r="C76" s="55" t="s">
        <v>635</v>
      </c>
      <c r="D76" s="55" t="s">
        <v>371</v>
      </c>
      <c r="E76" s="55">
        <v>100</v>
      </c>
      <c r="F76" s="89"/>
      <c r="G76" s="55">
        <f>E76</f>
        <v>100</v>
      </c>
      <c r="H76" s="55">
        <v>100</v>
      </c>
      <c r="I76" s="55"/>
      <c r="J76" s="55">
        <f>H76</f>
        <v>100</v>
      </c>
      <c r="K76" s="90">
        <f>H76-E76</f>
        <v>0</v>
      </c>
      <c r="L76" s="90"/>
      <c r="M76" s="90">
        <f>K76</f>
        <v>0</v>
      </c>
    </row>
    <row r="77" spans="1:13" ht="110.25">
      <c r="A77" s="55"/>
      <c r="B77" s="64" t="s">
        <v>784</v>
      </c>
      <c r="C77" s="55" t="s">
        <v>635</v>
      </c>
      <c r="D77" s="55" t="s">
        <v>371</v>
      </c>
      <c r="E77" s="55">
        <v>100</v>
      </c>
      <c r="F77" s="89"/>
      <c r="G77" s="55">
        <f>E77</f>
        <v>100</v>
      </c>
      <c r="H77" s="55">
        <v>100</v>
      </c>
      <c r="I77" s="55"/>
      <c r="J77" s="55">
        <f>H77</f>
        <v>100</v>
      </c>
      <c r="K77" s="90">
        <f>H77-E77</f>
        <v>0</v>
      </c>
      <c r="L77" s="90"/>
      <c r="M77" s="90">
        <f>K77</f>
        <v>0</v>
      </c>
    </row>
    <row r="78" spans="1:13" ht="200.25" customHeight="1">
      <c r="A78" s="55"/>
      <c r="B78" s="64" t="s">
        <v>785</v>
      </c>
      <c r="C78" s="55" t="s">
        <v>635</v>
      </c>
      <c r="D78" s="55" t="s">
        <v>371</v>
      </c>
      <c r="E78" s="55">
        <v>100</v>
      </c>
      <c r="F78" s="89"/>
      <c r="G78" s="55">
        <f>E78</f>
        <v>100</v>
      </c>
      <c r="H78" s="55">
        <v>100</v>
      </c>
      <c r="I78" s="55"/>
      <c r="J78" s="55">
        <f>H78</f>
        <v>100</v>
      </c>
      <c r="K78" s="90">
        <f>H78-E78</f>
        <v>0</v>
      </c>
      <c r="L78" s="90"/>
      <c r="M78" s="90">
        <f>K78</f>
        <v>0</v>
      </c>
    </row>
    <row r="79" spans="1:13" ht="141.75">
      <c r="A79" s="55"/>
      <c r="B79" s="64" t="s">
        <v>786</v>
      </c>
      <c r="C79" s="55" t="s">
        <v>635</v>
      </c>
      <c r="D79" s="55" t="s">
        <v>371</v>
      </c>
      <c r="E79" s="55">
        <v>100</v>
      </c>
      <c r="F79" s="89"/>
      <c r="G79" s="55">
        <f>E79</f>
        <v>100</v>
      </c>
      <c r="H79" s="55">
        <v>100</v>
      </c>
      <c r="I79" s="55"/>
      <c r="J79" s="55">
        <f>H79</f>
        <v>100</v>
      </c>
      <c r="K79" s="90">
        <f>H79-E79</f>
        <v>0</v>
      </c>
      <c r="L79" s="90"/>
      <c r="M79" s="90">
        <f>K79</f>
        <v>0</v>
      </c>
    </row>
    <row r="80" spans="1:13" ht="60">
      <c r="A80" s="55"/>
      <c r="B80" s="70" t="s">
        <v>787</v>
      </c>
      <c r="C80" s="71" t="s">
        <v>635</v>
      </c>
      <c r="D80" s="71" t="s">
        <v>371</v>
      </c>
      <c r="E80" s="71">
        <v>100</v>
      </c>
      <c r="F80" s="71"/>
      <c r="G80" s="55">
        <f>E80</f>
        <v>100</v>
      </c>
      <c r="H80" s="55">
        <v>100</v>
      </c>
      <c r="I80" s="55"/>
      <c r="J80" s="55">
        <f>H80</f>
        <v>100</v>
      </c>
      <c r="K80" s="90">
        <f>H80-E80</f>
        <v>0</v>
      </c>
      <c r="L80" s="90"/>
      <c r="M80" s="90">
        <f>K80</f>
        <v>0</v>
      </c>
    </row>
    <row r="81" spans="1:13" ht="15.75">
      <c r="A81" s="725" t="s">
        <v>334</v>
      </c>
      <c r="B81" s="725"/>
      <c r="C81" s="725"/>
      <c r="D81" s="725"/>
      <c r="E81" s="725"/>
      <c r="F81" s="725"/>
      <c r="G81" s="725"/>
      <c r="H81" s="725"/>
      <c r="I81" s="725"/>
      <c r="J81" s="725"/>
      <c r="K81" s="725"/>
      <c r="L81" s="725"/>
      <c r="M81" s="725"/>
    </row>
    <row r="82" spans="1:13" ht="15.75">
      <c r="A82" s="725" t="s">
        <v>306</v>
      </c>
      <c r="B82" s="725"/>
      <c r="C82" s="725"/>
      <c r="D82" s="725"/>
      <c r="E82" s="725"/>
      <c r="F82" s="725"/>
      <c r="G82" s="725"/>
      <c r="H82" s="725"/>
      <c r="I82" s="725"/>
      <c r="J82" s="725"/>
      <c r="K82" s="725"/>
      <c r="L82" s="725"/>
      <c r="M82" s="725"/>
    </row>
    <row r="83" spans="1:13" ht="78.75" customHeight="1">
      <c r="A83" s="741" t="s">
        <v>788</v>
      </c>
      <c r="B83" s="722"/>
      <c r="C83" s="722"/>
      <c r="D83" s="722"/>
      <c r="E83" s="722"/>
      <c r="F83" s="722"/>
      <c r="G83" s="722"/>
      <c r="H83" s="722"/>
      <c r="I83" s="722"/>
      <c r="J83" s="722"/>
      <c r="K83" s="722"/>
      <c r="L83" s="722"/>
      <c r="M83" s="723"/>
    </row>
    <row r="85" spans="1:4" ht="19.5" customHeight="1">
      <c r="A85" s="56" t="s">
        <v>308</v>
      </c>
      <c r="B85" s="56"/>
      <c r="C85" s="56"/>
      <c r="D85" s="56"/>
    </row>
    <row r="86" spans="1:13" ht="36.75" customHeight="1">
      <c r="A86" s="724" t="s">
        <v>386</v>
      </c>
      <c r="B86" s="724"/>
      <c r="C86" s="724"/>
      <c r="D86" s="724"/>
      <c r="E86" s="724"/>
      <c r="F86" s="724"/>
      <c r="G86" s="724"/>
      <c r="H86" s="724"/>
      <c r="I86" s="724"/>
      <c r="J86" s="724"/>
      <c r="K86" s="724"/>
      <c r="L86" s="724"/>
      <c r="M86" s="724"/>
    </row>
    <row r="87" spans="1:4" ht="18" customHeight="1">
      <c r="A87" s="769" t="s">
        <v>310</v>
      </c>
      <c r="B87" s="769"/>
      <c r="C87" s="769"/>
      <c r="D87" s="769"/>
    </row>
    <row r="88" spans="1:4" ht="19.5" customHeight="1">
      <c r="A88" s="91" t="s">
        <v>311</v>
      </c>
      <c r="B88" s="91"/>
      <c r="C88" s="91"/>
      <c r="D88" s="91"/>
    </row>
    <row r="89" spans="1:5" ht="15.75">
      <c r="A89" s="740" t="s">
        <v>312</v>
      </c>
      <c r="B89" s="740"/>
      <c r="C89" s="740"/>
      <c r="D89" s="740"/>
      <c r="E89" s="740"/>
    </row>
    <row r="90" spans="1:13" ht="15.75">
      <c r="A90" s="740"/>
      <c r="B90" s="740"/>
      <c r="C90" s="740"/>
      <c r="D90" s="740"/>
      <c r="E90" s="740"/>
      <c r="G90" s="764"/>
      <c r="H90" s="764"/>
      <c r="J90" s="764" t="s">
        <v>639</v>
      </c>
      <c r="K90" s="764"/>
      <c r="L90" s="764"/>
      <c r="M90" s="764"/>
    </row>
    <row r="91" spans="1:13" ht="15.75" customHeight="1">
      <c r="A91" s="92"/>
      <c r="B91" s="92"/>
      <c r="C91" s="92"/>
      <c r="D91" s="92"/>
      <c r="E91" s="92"/>
      <c r="J91" s="687" t="s">
        <v>313</v>
      </c>
      <c r="K91" s="687"/>
      <c r="L91" s="687"/>
      <c r="M91" s="687"/>
    </row>
    <row r="92" spans="1:13" ht="43.5" customHeight="1">
      <c r="A92" s="740" t="s">
        <v>314</v>
      </c>
      <c r="B92" s="740"/>
      <c r="C92" s="740"/>
      <c r="D92" s="740"/>
      <c r="E92" s="740"/>
      <c r="G92" s="764"/>
      <c r="H92" s="764"/>
      <c r="J92" s="764" t="s">
        <v>643</v>
      </c>
      <c r="K92" s="764"/>
      <c r="L92" s="764"/>
      <c r="M92" s="764"/>
    </row>
    <row r="93" spans="1:13" ht="15.75" customHeight="1">
      <c r="A93" s="740"/>
      <c r="B93" s="740"/>
      <c r="C93" s="740"/>
      <c r="D93" s="740"/>
      <c r="E93" s="740"/>
      <c r="J93" s="687" t="s">
        <v>313</v>
      </c>
      <c r="K93" s="687"/>
      <c r="L93" s="687"/>
      <c r="M93" s="687"/>
    </row>
  </sheetData>
  <sheetProtection/>
  <mergeCells count="69">
    <mergeCell ref="A67:M67"/>
    <mergeCell ref="A83:M83"/>
    <mergeCell ref="A86:M86"/>
    <mergeCell ref="E53:G53"/>
    <mergeCell ref="H53:J53"/>
    <mergeCell ref="A53:A54"/>
    <mergeCell ref="B23:M23"/>
    <mergeCell ref="B25:M25"/>
    <mergeCell ref="A20:M20"/>
    <mergeCell ref="J1:M4"/>
    <mergeCell ref="A11:A12"/>
    <mergeCell ref="A5:M5"/>
    <mergeCell ref="A6:M6"/>
    <mergeCell ref="E7:M7"/>
    <mergeCell ref="E8:M8"/>
    <mergeCell ref="E9:M9"/>
    <mergeCell ref="A30:A31"/>
    <mergeCell ref="E30:G30"/>
    <mergeCell ref="H30:J30"/>
    <mergeCell ref="X30:Z30"/>
    <mergeCell ref="K30:M30"/>
    <mergeCell ref="B30:D31"/>
    <mergeCell ref="R30:T30"/>
    <mergeCell ref="U30:W30"/>
    <mergeCell ref="A7:A8"/>
    <mergeCell ref="A9:A10"/>
    <mergeCell ref="B17:M17"/>
    <mergeCell ref="A13:M13"/>
    <mergeCell ref="E11:M11"/>
    <mergeCell ref="E12:M12"/>
    <mergeCell ref="B15:M15"/>
    <mergeCell ref="B16:M16"/>
    <mergeCell ref="E10:M10"/>
    <mergeCell ref="B32:D32"/>
    <mergeCell ref="B38:D38"/>
    <mergeCell ref="B39:D39"/>
    <mergeCell ref="A40:M40"/>
    <mergeCell ref="B33:D33"/>
    <mergeCell ref="B34:D34"/>
    <mergeCell ref="B35:D35"/>
    <mergeCell ref="B37:D37"/>
    <mergeCell ref="B36:D36"/>
    <mergeCell ref="A43:M43"/>
    <mergeCell ref="B46:D47"/>
    <mergeCell ref="K46:M46"/>
    <mergeCell ref="A41:M41"/>
    <mergeCell ref="A46:A47"/>
    <mergeCell ref="E46:G46"/>
    <mergeCell ref="H46:J46"/>
    <mergeCell ref="J91:M91"/>
    <mergeCell ref="J90:M90"/>
    <mergeCell ref="A87:D87"/>
    <mergeCell ref="K53:M53"/>
    <mergeCell ref="A59:M59"/>
    <mergeCell ref="A66:M66"/>
    <mergeCell ref="A74:M74"/>
    <mergeCell ref="B53:B54"/>
    <mergeCell ref="C53:C54"/>
    <mergeCell ref="D53:D54"/>
    <mergeCell ref="J92:M92"/>
    <mergeCell ref="J93:M93"/>
    <mergeCell ref="B48:D48"/>
    <mergeCell ref="B49:D49"/>
    <mergeCell ref="A89:E90"/>
    <mergeCell ref="A92:E93"/>
    <mergeCell ref="G90:H90"/>
    <mergeCell ref="G92:H92"/>
    <mergeCell ref="A81:M81"/>
    <mergeCell ref="A82:M82"/>
  </mergeCells>
  <printOptions/>
  <pageMargins left="0.16" right="0.16" top="0.35" bottom="0.3" header="0.31496062992125984" footer="0.31496062992125984"/>
  <pageSetup fitToHeight="4" fitToWidth="1" horizontalDpi="600" verticalDpi="600" orientation="portrait" paperSize="9" scale="62" r:id="rId1"/>
  <rowBreaks count="1" manualBreakCount="1">
    <brk id="61" max="12" man="1"/>
  </rowBreaks>
</worksheet>
</file>

<file path=xl/worksheets/sheet7.xml><?xml version="1.0" encoding="utf-8"?>
<worksheet xmlns="http://schemas.openxmlformats.org/spreadsheetml/2006/main" xmlns:r="http://schemas.openxmlformats.org/officeDocument/2006/relationships">
  <dimension ref="A1:Z81"/>
  <sheetViews>
    <sheetView view="pageBreakPreview" zoomScaleSheetLayoutView="100" zoomScalePageLayoutView="0" workbookViewId="0" topLeftCell="A1">
      <selection activeCell="J81" sqref="J81:M81"/>
    </sheetView>
  </sheetViews>
  <sheetFormatPr defaultColWidth="9.00390625" defaultRowHeight="12.75"/>
  <cols>
    <col min="1" max="1" width="4.375" style="113" customWidth="1"/>
    <col min="2" max="2" width="20.00390625" style="113" customWidth="1"/>
    <col min="3" max="3" width="10.75390625" style="113" customWidth="1"/>
    <col min="4" max="4" width="11.75390625" style="113" customWidth="1"/>
    <col min="5" max="13" width="13.00390625" style="113" customWidth="1"/>
    <col min="14" max="16384" width="9.125" style="113" customWidth="1"/>
  </cols>
  <sheetData>
    <row r="1" spans="10:13" ht="15.75" customHeight="1">
      <c r="J1" s="681" t="s">
        <v>644</v>
      </c>
      <c r="K1" s="681"/>
      <c r="L1" s="681"/>
      <c r="M1" s="681"/>
    </row>
    <row r="2" spans="10:13" ht="15.75">
      <c r="J2" s="681"/>
      <c r="K2" s="681"/>
      <c r="L2" s="681"/>
      <c r="M2" s="681"/>
    </row>
    <row r="3" spans="10:13" ht="15.75">
      <c r="J3" s="681"/>
      <c r="K3" s="681"/>
      <c r="L3" s="681"/>
      <c r="M3" s="681"/>
    </row>
    <row r="4" spans="10:13" ht="15.75">
      <c r="J4" s="681"/>
      <c r="K4" s="681"/>
      <c r="L4" s="681"/>
      <c r="M4" s="681"/>
    </row>
    <row r="5" spans="1:13" ht="15.75">
      <c r="A5" s="684" t="s">
        <v>215</v>
      </c>
      <c r="B5" s="684"/>
      <c r="C5" s="684"/>
      <c r="D5" s="684"/>
      <c r="E5" s="684"/>
      <c r="F5" s="684"/>
      <c r="G5" s="684"/>
      <c r="H5" s="684"/>
      <c r="I5" s="684"/>
      <c r="J5" s="684"/>
      <c r="K5" s="684"/>
      <c r="L5" s="684"/>
      <c r="M5" s="684"/>
    </row>
    <row r="6" spans="1:13" ht="15.75">
      <c r="A6" s="684" t="s">
        <v>182</v>
      </c>
      <c r="B6" s="684"/>
      <c r="C6" s="684"/>
      <c r="D6" s="684"/>
      <c r="E6" s="684"/>
      <c r="F6" s="684"/>
      <c r="G6" s="684"/>
      <c r="H6" s="684"/>
      <c r="I6" s="684"/>
      <c r="J6" s="684"/>
      <c r="K6" s="684"/>
      <c r="L6" s="684"/>
      <c r="M6" s="684"/>
    </row>
    <row r="7" spans="1:13" ht="15.75">
      <c r="A7" s="682" t="s">
        <v>551</v>
      </c>
      <c r="B7" s="114" t="s">
        <v>552</v>
      </c>
      <c r="C7" s="115"/>
      <c r="E7" s="685" t="s">
        <v>553</v>
      </c>
      <c r="F7" s="685"/>
      <c r="G7" s="685"/>
      <c r="H7" s="685"/>
      <c r="I7" s="685"/>
      <c r="J7" s="685"/>
      <c r="K7" s="685"/>
      <c r="L7" s="685"/>
      <c r="M7" s="685"/>
    </row>
    <row r="8" spans="1:13" ht="15" customHeight="1">
      <c r="A8" s="682"/>
      <c r="B8" s="116" t="s">
        <v>646</v>
      </c>
      <c r="C8" s="115"/>
      <c r="E8" s="668" t="s">
        <v>555</v>
      </c>
      <c r="F8" s="668"/>
      <c r="G8" s="668"/>
      <c r="H8" s="668"/>
      <c r="I8" s="668"/>
      <c r="J8" s="668"/>
      <c r="K8" s="668"/>
      <c r="L8" s="668"/>
      <c r="M8" s="668"/>
    </row>
    <row r="9" spans="1:13" ht="15.75">
      <c r="A9" s="682" t="s">
        <v>556</v>
      </c>
      <c r="B9" s="114" t="s">
        <v>557</v>
      </c>
      <c r="C9" s="115"/>
      <c r="E9" s="685" t="s">
        <v>553</v>
      </c>
      <c r="F9" s="685"/>
      <c r="G9" s="685"/>
      <c r="H9" s="685"/>
      <c r="I9" s="685"/>
      <c r="J9" s="685"/>
      <c r="K9" s="685"/>
      <c r="L9" s="685"/>
      <c r="M9" s="685"/>
    </row>
    <row r="10" spans="1:13" ht="15" customHeight="1">
      <c r="A10" s="682"/>
      <c r="B10" s="116" t="s">
        <v>646</v>
      </c>
      <c r="C10" s="115"/>
      <c r="E10" s="669" t="s">
        <v>558</v>
      </c>
      <c r="F10" s="669"/>
      <c r="G10" s="669"/>
      <c r="H10" s="669"/>
      <c r="I10" s="669"/>
      <c r="J10" s="669"/>
      <c r="K10" s="669"/>
      <c r="L10" s="669"/>
      <c r="M10" s="669"/>
    </row>
    <row r="11" spans="1:13" ht="15.75">
      <c r="A11" s="682" t="s">
        <v>559</v>
      </c>
      <c r="B11" s="114" t="s">
        <v>387</v>
      </c>
      <c r="C11" s="114" t="s">
        <v>648</v>
      </c>
      <c r="E11" s="685" t="s">
        <v>388</v>
      </c>
      <c r="F11" s="685"/>
      <c r="G11" s="685"/>
      <c r="H11" s="685"/>
      <c r="I11" s="685"/>
      <c r="J11" s="685"/>
      <c r="K11" s="685"/>
      <c r="L11" s="685"/>
      <c r="M11" s="685"/>
    </row>
    <row r="12" spans="1:13" ht="18" customHeight="1">
      <c r="A12" s="682"/>
      <c r="B12" s="117" t="s">
        <v>650</v>
      </c>
      <c r="C12" s="117" t="s">
        <v>563</v>
      </c>
      <c r="E12" s="668" t="s">
        <v>564</v>
      </c>
      <c r="F12" s="668"/>
      <c r="G12" s="668"/>
      <c r="H12" s="668"/>
      <c r="I12" s="668"/>
      <c r="J12" s="668"/>
      <c r="K12" s="668"/>
      <c r="L12" s="668"/>
      <c r="M12" s="668"/>
    </row>
    <row r="13" spans="1:13" ht="19.5" customHeight="1">
      <c r="A13" s="670" t="s">
        <v>651</v>
      </c>
      <c r="B13" s="670"/>
      <c r="C13" s="670"/>
      <c r="D13" s="670"/>
      <c r="E13" s="670"/>
      <c r="F13" s="670"/>
      <c r="G13" s="670"/>
      <c r="H13" s="670"/>
      <c r="I13" s="670"/>
      <c r="J13" s="670"/>
      <c r="K13" s="670"/>
      <c r="L13" s="670"/>
      <c r="M13" s="670"/>
    </row>
    <row r="14" ht="15.75">
      <c r="A14" s="118"/>
    </row>
    <row r="15" spans="1:13" ht="31.5">
      <c r="A15" s="120" t="s">
        <v>576</v>
      </c>
      <c r="B15" s="680" t="s">
        <v>652</v>
      </c>
      <c r="C15" s="680"/>
      <c r="D15" s="680"/>
      <c r="E15" s="680"/>
      <c r="F15" s="680"/>
      <c r="G15" s="680"/>
      <c r="H15" s="680"/>
      <c r="I15" s="680"/>
      <c r="J15" s="680"/>
      <c r="K15" s="680"/>
      <c r="L15" s="680"/>
      <c r="M15" s="680"/>
    </row>
    <row r="16" spans="1:13" ht="15.75">
      <c r="A16" s="120">
        <v>1</v>
      </c>
      <c r="B16" s="677" t="s">
        <v>653</v>
      </c>
      <c r="C16" s="678"/>
      <c r="D16" s="678"/>
      <c r="E16" s="678"/>
      <c r="F16" s="678"/>
      <c r="G16" s="678"/>
      <c r="H16" s="678"/>
      <c r="I16" s="678"/>
      <c r="J16" s="678"/>
      <c r="K16" s="678"/>
      <c r="L16" s="678"/>
      <c r="M16" s="679"/>
    </row>
    <row r="17" spans="1:13" ht="15.75">
      <c r="A17" s="120"/>
      <c r="B17" s="680"/>
      <c r="C17" s="680"/>
      <c r="D17" s="680"/>
      <c r="E17" s="680"/>
      <c r="F17" s="680"/>
      <c r="G17" s="680"/>
      <c r="H17" s="680"/>
      <c r="I17" s="680"/>
      <c r="J17" s="680"/>
      <c r="K17" s="680"/>
      <c r="L17" s="680"/>
      <c r="M17" s="680"/>
    </row>
    <row r="18" ht="15.75">
      <c r="A18" s="118"/>
    </row>
    <row r="19" ht="15.75">
      <c r="A19" s="121" t="s">
        <v>654</v>
      </c>
    </row>
    <row r="20" spans="1:13" ht="15.75">
      <c r="A20" s="691" t="s">
        <v>389</v>
      </c>
      <c r="B20" s="691"/>
      <c r="C20" s="691"/>
      <c r="D20" s="691"/>
      <c r="E20" s="691"/>
      <c r="F20" s="691"/>
      <c r="G20" s="691"/>
      <c r="H20" s="691"/>
      <c r="I20" s="691"/>
      <c r="J20" s="691"/>
      <c r="K20" s="691"/>
      <c r="L20" s="691"/>
      <c r="M20" s="691"/>
    </row>
    <row r="21" ht="15.75">
      <c r="A21" s="121" t="s">
        <v>656</v>
      </c>
    </row>
    <row r="22" ht="15.75">
      <c r="A22" s="118"/>
    </row>
    <row r="23" spans="1:13" ht="32.25" customHeight="1">
      <c r="A23" s="120" t="s">
        <v>576</v>
      </c>
      <c r="B23" s="680" t="s">
        <v>657</v>
      </c>
      <c r="C23" s="680"/>
      <c r="D23" s="680"/>
      <c r="E23" s="680"/>
      <c r="F23" s="680"/>
      <c r="G23" s="680"/>
      <c r="H23" s="680"/>
      <c r="I23" s="680"/>
      <c r="J23" s="680"/>
      <c r="K23" s="680"/>
      <c r="L23" s="680"/>
      <c r="M23" s="680"/>
    </row>
    <row r="24" spans="1:13" ht="15.75">
      <c r="A24" s="120">
        <v>1</v>
      </c>
      <c r="B24" s="677" t="s">
        <v>389</v>
      </c>
      <c r="C24" s="678"/>
      <c r="D24" s="678"/>
      <c r="E24" s="678"/>
      <c r="F24" s="678"/>
      <c r="G24" s="678"/>
      <c r="H24" s="678"/>
      <c r="I24" s="678"/>
      <c r="J24" s="678"/>
      <c r="K24" s="678"/>
      <c r="L24" s="678"/>
      <c r="M24" s="679"/>
    </row>
    <row r="25" spans="1:13" ht="15.75">
      <c r="A25" s="120"/>
      <c r="B25" s="680"/>
      <c r="C25" s="680"/>
      <c r="D25" s="680"/>
      <c r="E25" s="680"/>
      <c r="F25" s="680"/>
      <c r="G25" s="680"/>
      <c r="H25" s="680"/>
      <c r="I25" s="680"/>
      <c r="J25" s="680"/>
      <c r="K25" s="680"/>
      <c r="L25" s="680"/>
      <c r="M25" s="680"/>
    </row>
    <row r="26" ht="15.75">
      <c r="A26" s="118"/>
    </row>
    <row r="27" ht="15.75">
      <c r="A27" s="121" t="s">
        <v>658</v>
      </c>
    </row>
    <row r="28" ht="15.75">
      <c r="B28" s="115" t="s">
        <v>659</v>
      </c>
    </row>
    <row r="29" ht="15.75">
      <c r="A29" s="118"/>
    </row>
    <row r="30" spans="1:26" ht="30" customHeight="1">
      <c r="A30" s="680" t="s">
        <v>576</v>
      </c>
      <c r="B30" s="680" t="s">
        <v>660</v>
      </c>
      <c r="C30" s="680"/>
      <c r="D30" s="680"/>
      <c r="E30" s="680" t="s">
        <v>568</v>
      </c>
      <c r="F30" s="680"/>
      <c r="G30" s="680"/>
      <c r="H30" s="680" t="s">
        <v>661</v>
      </c>
      <c r="I30" s="680"/>
      <c r="J30" s="680"/>
      <c r="K30" s="680" t="s">
        <v>570</v>
      </c>
      <c r="L30" s="680"/>
      <c r="M30" s="680"/>
      <c r="R30" s="683"/>
      <c r="S30" s="683"/>
      <c r="T30" s="683"/>
      <c r="U30" s="683"/>
      <c r="V30" s="683"/>
      <c r="W30" s="683"/>
      <c r="X30" s="683"/>
      <c r="Y30" s="683"/>
      <c r="Z30" s="683"/>
    </row>
    <row r="31" spans="1:26" ht="33" customHeight="1">
      <c r="A31" s="680"/>
      <c r="B31" s="680"/>
      <c r="C31" s="680"/>
      <c r="D31" s="680"/>
      <c r="E31" s="120" t="s">
        <v>571</v>
      </c>
      <c r="F31" s="120" t="s">
        <v>572</v>
      </c>
      <c r="G31" s="120" t="s">
        <v>573</v>
      </c>
      <c r="H31" s="120" t="s">
        <v>571</v>
      </c>
      <c r="I31" s="120" t="s">
        <v>572</v>
      </c>
      <c r="J31" s="120" t="s">
        <v>573</v>
      </c>
      <c r="K31" s="120" t="s">
        <v>571</v>
      </c>
      <c r="L31" s="120" t="s">
        <v>572</v>
      </c>
      <c r="M31" s="120" t="s">
        <v>573</v>
      </c>
      <c r="R31" s="122"/>
      <c r="S31" s="122"/>
      <c r="T31" s="122"/>
      <c r="U31" s="122"/>
      <c r="V31" s="122"/>
      <c r="W31" s="122"/>
      <c r="X31" s="122"/>
      <c r="Y31" s="122"/>
      <c r="Z31" s="122"/>
    </row>
    <row r="32" spans="1:26" ht="15.75">
      <c r="A32" s="120">
        <v>1</v>
      </c>
      <c r="B32" s="680">
        <v>2</v>
      </c>
      <c r="C32" s="680"/>
      <c r="D32" s="680"/>
      <c r="E32" s="120">
        <v>3</v>
      </c>
      <c r="F32" s="120">
        <v>4</v>
      </c>
      <c r="G32" s="120">
        <v>5</v>
      </c>
      <c r="H32" s="120">
        <v>6</v>
      </c>
      <c r="I32" s="120">
        <v>7</v>
      </c>
      <c r="J32" s="120">
        <v>8</v>
      </c>
      <c r="K32" s="120">
        <v>9</v>
      </c>
      <c r="L32" s="120">
        <v>10</v>
      </c>
      <c r="M32" s="120">
        <v>11</v>
      </c>
      <c r="R32" s="122"/>
      <c r="S32" s="122"/>
      <c r="T32" s="122"/>
      <c r="U32" s="122"/>
      <c r="V32" s="122"/>
      <c r="W32" s="122"/>
      <c r="X32" s="122"/>
      <c r="Y32" s="122"/>
      <c r="Z32" s="122"/>
    </row>
    <row r="33" spans="1:26" ht="31.5" customHeight="1">
      <c r="A33" s="120"/>
      <c r="B33" s="672" t="s">
        <v>389</v>
      </c>
      <c r="C33" s="673"/>
      <c r="D33" s="674"/>
      <c r="E33" s="120">
        <v>59520</v>
      </c>
      <c r="F33" s="120"/>
      <c r="G33" s="120">
        <f>E33+F33</f>
        <v>59520</v>
      </c>
      <c r="H33" s="120">
        <v>44555.23</v>
      </c>
      <c r="I33" s="120"/>
      <c r="J33" s="120">
        <f>H33+I33</f>
        <v>44555.23</v>
      </c>
      <c r="K33" s="120">
        <f>H33-E33</f>
        <v>-14964.769999999997</v>
      </c>
      <c r="L33" s="120"/>
      <c r="M33" s="120">
        <f>J33-G33</f>
        <v>-14964.769999999997</v>
      </c>
      <c r="R33" s="122"/>
      <c r="S33" s="122"/>
      <c r="T33" s="122"/>
      <c r="U33" s="122"/>
      <c r="V33" s="122"/>
      <c r="W33" s="122"/>
      <c r="X33" s="122"/>
      <c r="Y33" s="122"/>
      <c r="Z33" s="122"/>
    </row>
    <row r="34" spans="1:26" ht="15.75">
      <c r="A34" s="120"/>
      <c r="B34" s="680" t="s">
        <v>592</v>
      </c>
      <c r="C34" s="680"/>
      <c r="D34" s="680"/>
      <c r="E34" s="120"/>
      <c r="F34" s="120"/>
      <c r="G34" s="120"/>
      <c r="H34" s="120"/>
      <c r="I34" s="120"/>
      <c r="J34" s="120"/>
      <c r="K34" s="120"/>
      <c r="L34" s="120"/>
      <c r="M34" s="120"/>
      <c r="R34" s="122"/>
      <c r="S34" s="122"/>
      <c r="T34" s="122"/>
      <c r="U34" s="122"/>
      <c r="V34" s="122"/>
      <c r="W34" s="122"/>
      <c r="X34" s="122"/>
      <c r="Y34" s="122"/>
      <c r="Z34" s="122"/>
    </row>
    <row r="35" spans="1:26" ht="15.75">
      <c r="A35" s="120"/>
      <c r="B35" s="680"/>
      <c r="C35" s="680"/>
      <c r="D35" s="680"/>
      <c r="E35" s="120">
        <f>E33</f>
        <v>59520</v>
      </c>
      <c r="F35" s="120">
        <f aca="true" t="shared" si="0" ref="F35:M35">F33</f>
        <v>0</v>
      </c>
      <c r="G35" s="120">
        <f t="shared" si="0"/>
        <v>59520</v>
      </c>
      <c r="H35" s="120">
        <f t="shared" si="0"/>
        <v>44555.23</v>
      </c>
      <c r="I35" s="120">
        <f t="shared" si="0"/>
        <v>0</v>
      </c>
      <c r="J35" s="120">
        <f t="shared" si="0"/>
        <v>44555.23</v>
      </c>
      <c r="K35" s="120">
        <f t="shared" si="0"/>
        <v>-14964.769999999997</v>
      </c>
      <c r="L35" s="120">
        <f t="shared" si="0"/>
        <v>0</v>
      </c>
      <c r="M35" s="120">
        <f t="shared" si="0"/>
        <v>-14964.769999999997</v>
      </c>
      <c r="R35" s="122"/>
      <c r="S35" s="122"/>
      <c r="T35" s="122"/>
      <c r="U35" s="122"/>
      <c r="V35" s="122"/>
      <c r="W35" s="122"/>
      <c r="X35" s="122"/>
      <c r="Y35" s="122"/>
      <c r="Z35" s="122"/>
    </row>
    <row r="36" spans="1:13" ht="32.25" customHeight="1">
      <c r="A36" s="671" t="s">
        <v>342</v>
      </c>
      <c r="B36" s="671"/>
      <c r="C36" s="671"/>
      <c r="D36" s="671"/>
      <c r="E36" s="671"/>
      <c r="F36" s="671"/>
      <c r="G36" s="671"/>
      <c r="H36" s="671"/>
      <c r="I36" s="671"/>
      <c r="J36" s="671"/>
      <c r="K36" s="671"/>
      <c r="L36" s="671"/>
      <c r="M36" s="671"/>
    </row>
    <row r="37" spans="1:13" ht="15.75">
      <c r="A37" s="692" t="s">
        <v>390</v>
      </c>
      <c r="B37" s="693"/>
      <c r="C37" s="693"/>
      <c r="D37" s="693"/>
      <c r="E37" s="693"/>
      <c r="F37" s="693"/>
      <c r="G37" s="693"/>
      <c r="H37" s="693"/>
      <c r="I37" s="693"/>
      <c r="J37" s="693"/>
      <c r="K37" s="693"/>
      <c r="L37" s="693"/>
      <c r="M37" s="676"/>
    </row>
    <row r="38" spans="1:13" ht="33" customHeight="1">
      <c r="A38" s="691" t="s">
        <v>668</v>
      </c>
      <c r="B38" s="691"/>
      <c r="C38" s="691"/>
      <c r="D38" s="691"/>
      <c r="E38" s="691"/>
      <c r="F38" s="691"/>
      <c r="G38" s="691"/>
      <c r="H38" s="691"/>
      <c r="I38" s="691"/>
      <c r="J38" s="691"/>
      <c r="K38" s="691"/>
      <c r="L38" s="691"/>
      <c r="M38" s="691"/>
    </row>
    <row r="39" ht="15.75">
      <c r="B39" s="115" t="s">
        <v>659</v>
      </c>
    </row>
    <row r="40" ht="15.75">
      <c r="A40" s="118"/>
    </row>
    <row r="41" spans="1:13" ht="31.5" customHeight="1">
      <c r="A41" s="680" t="s">
        <v>669</v>
      </c>
      <c r="B41" s="680" t="s">
        <v>670</v>
      </c>
      <c r="C41" s="680"/>
      <c r="D41" s="680"/>
      <c r="E41" s="680" t="s">
        <v>568</v>
      </c>
      <c r="F41" s="680"/>
      <c r="G41" s="680"/>
      <c r="H41" s="680" t="s">
        <v>661</v>
      </c>
      <c r="I41" s="680"/>
      <c r="J41" s="680"/>
      <c r="K41" s="680" t="s">
        <v>570</v>
      </c>
      <c r="L41" s="680"/>
      <c r="M41" s="680"/>
    </row>
    <row r="42" spans="1:13" ht="33.75" customHeight="1">
      <c r="A42" s="680"/>
      <c r="B42" s="680"/>
      <c r="C42" s="680"/>
      <c r="D42" s="680"/>
      <c r="E42" s="120" t="s">
        <v>571</v>
      </c>
      <c r="F42" s="120" t="s">
        <v>572</v>
      </c>
      <c r="G42" s="120" t="s">
        <v>573</v>
      </c>
      <c r="H42" s="120" t="s">
        <v>571</v>
      </c>
      <c r="I42" s="120" t="s">
        <v>572</v>
      </c>
      <c r="J42" s="120" t="s">
        <v>573</v>
      </c>
      <c r="K42" s="120" t="s">
        <v>571</v>
      </c>
      <c r="L42" s="120" t="s">
        <v>572</v>
      </c>
      <c r="M42" s="120" t="s">
        <v>573</v>
      </c>
    </row>
    <row r="43" spans="1:13" ht="15.75">
      <c r="A43" s="120">
        <v>1</v>
      </c>
      <c r="B43" s="680">
        <v>2</v>
      </c>
      <c r="C43" s="680"/>
      <c r="D43" s="680"/>
      <c r="E43" s="120">
        <v>3</v>
      </c>
      <c r="F43" s="120">
        <v>4</v>
      </c>
      <c r="G43" s="120">
        <v>5</v>
      </c>
      <c r="H43" s="120">
        <v>6</v>
      </c>
      <c r="I43" s="120">
        <v>7</v>
      </c>
      <c r="J43" s="120">
        <v>8</v>
      </c>
      <c r="K43" s="120">
        <v>9</v>
      </c>
      <c r="L43" s="120">
        <v>10</v>
      </c>
      <c r="M43" s="120">
        <v>11</v>
      </c>
    </row>
    <row r="44" spans="1:13" ht="15.75">
      <c r="A44" s="120"/>
      <c r="B44" s="680"/>
      <c r="C44" s="680"/>
      <c r="D44" s="680"/>
      <c r="E44" s="120"/>
      <c r="F44" s="120"/>
      <c r="G44" s="120"/>
      <c r="H44" s="120"/>
      <c r="I44" s="120"/>
      <c r="J44" s="120"/>
      <c r="K44" s="120"/>
      <c r="L44" s="120"/>
      <c r="M44" s="120"/>
    </row>
    <row r="45" ht="15.75">
      <c r="A45" s="118"/>
    </row>
    <row r="46" ht="15.75">
      <c r="A46" s="121" t="s">
        <v>672</v>
      </c>
    </row>
    <row r="47" ht="15.75">
      <c r="A47" s="118"/>
    </row>
    <row r="48" spans="1:13" ht="29.25" customHeight="1">
      <c r="A48" s="680" t="s">
        <v>669</v>
      </c>
      <c r="B48" s="680" t="s">
        <v>602</v>
      </c>
      <c r="C48" s="680" t="s">
        <v>603</v>
      </c>
      <c r="D48" s="680" t="s">
        <v>604</v>
      </c>
      <c r="E48" s="680" t="s">
        <v>568</v>
      </c>
      <c r="F48" s="680"/>
      <c r="G48" s="680"/>
      <c r="H48" s="680" t="s">
        <v>673</v>
      </c>
      <c r="I48" s="680"/>
      <c r="J48" s="680"/>
      <c r="K48" s="680" t="s">
        <v>570</v>
      </c>
      <c r="L48" s="680"/>
      <c r="M48" s="680"/>
    </row>
    <row r="49" spans="1:13" ht="30.75" customHeight="1">
      <c r="A49" s="680"/>
      <c r="B49" s="680"/>
      <c r="C49" s="680"/>
      <c r="D49" s="680"/>
      <c r="E49" s="120" t="s">
        <v>571</v>
      </c>
      <c r="F49" s="120" t="s">
        <v>572</v>
      </c>
      <c r="G49" s="120" t="s">
        <v>573</v>
      </c>
      <c r="H49" s="120" t="s">
        <v>571</v>
      </c>
      <c r="I49" s="120" t="s">
        <v>572</v>
      </c>
      <c r="J49" s="120" t="s">
        <v>573</v>
      </c>
      <c r="K49" s="120" t="s">
        <v>571</v>
      </c>
      <c r="L49" s="120" t="s">
        <v>572</v>
      </c>
      <c r="M49" s="120" t="s">
        <v>573</v>
      </c>
    </row>
    <row r="50" spans="1:13" ht="15.75">
      <c r="A50" s="120">
        <v>1</v>
      </c>
      <c r="B50" s="120">
        <v>2</v>
      </c>
      <c r="C50" s="120">
        <v>3</v>
      </c>
      <c r="D50" s="120">
        <v>4</v>
      </c>
      <c r="E50" s="120">
        <v>5</v>
      </c>
      <c r="F50" s="120">
        <v>6</v>
      </c>
      <c r="G50" s="120">
        <v>7</v>
      </c>
      <c r="H50" s="120">
        <v>8</v>
      </c>
      <c r="I50" s="120">
        <v>9</v>
      </c>
      <c r="J50" s="120">
        <v>10</v>
      </c>
      <c r="K50" s="120">
        <v>11</v>
      </c>
      <c r="L50" s="120">
        <v>12</v>
      </c>
      <c r="M50" s="120">
        <v>13</v>
      </c>
    </row>
    <row r="51" spans="1:13" ht="15.75">
      <c r="A51" s="120">
        <v>1</v>
      </c>
      <c r="B51" s="120" t="s">
        <v>607</v>
      </c>
      <c r="C51" s="120"/>
      <c r="D51" s="120"/>
      <c r="E51" s="120"/>
      <c r="F51" s="120"/>
      <c r="G51" s="120"/>
      <c r="H51" s="120"/>
      <c r="I51" s="120"/>
      <c r="J51" s="120"/>
      <c r="K51" s="120"/>
      <c r="L51" s="120"/>
      <c r="M51" s="120"/>
    </row>
    <row r="52" spans="1:13" ht="15.75">
      <c r="A52" s="120"/>
      <c r="B52" s="120"/>
      <c r="C52" s="120"/>
      <c r="D52" s="120"/>
      <c r="E52" s="120"/>
      <c r="F52" s="120"/>
      <c r="G52" s="120"/>
      <c r="H52" s="120"/>
      <c r="I52" s="120"/>
      <c r="J52" s="120"/>
      <c r="K52" s="120"/>
      <c r="L52" s="120"/>
      <c r="M52" s="120"/>
    </row>
    <row r="53" spans="1:13" ht="15.75">
      <c r="A53" s="120"/>
      <c r="B53" s="120"/>
      <c r="C53" s="120"/>
      <c r="D53" s="120"/>
      <c r="E53" s="120"/>
      <c r="F53" s="120"/>
      <c r="G53" s="120"/>
      <c r="H53" s="120"/>
      <c r="I53" s="120"/>
      <c r="J53" s="120"/>
      <c r="K53" s="120"/>
      <c r="L53" s="120"/>
      <c r="M53" s="120"/>
    </row>
    <row r="54" spans="1:13" ht="15.75">
      <c r="A54" s="680" t="s">
        <v>305</v>
      </c>
      <c r="B54" s="680"/>
      <c r="C54" s="680"/>
      <c r="D54" s="680"/>
      <c r="E54" s="680"/>
      <c r="F54" s="680"/>
      <c r="G54" s="680"/>
      <c r="H54" s="680"/>
      <c r="I54" s="680"/>
      <c r="J54" s="680"/>
      <c r="K54" s="680"/>
      <c r="L54" s="680"/>
      <c r="M54" s="680"/>
    </row>
    <row r="55" spans="1:13" ht="15.75">
      <c r="A55" s="120">
        <v>2</v>
      </c>
      <c r="B55" s="120" t="s">
        <v>612</v>
      </c>
      <c r="C55" s="120"/>
      <c r="D55" s="120"/>
      <c r="E55" s="120"/>
      <c r="F55" s="120"/>
      <c r="G55" s="120"/>
      <c r="H55" s="120"/>
      <c r="I55" s="120"/>
      <c r="J55" s="120"/>
      <c r="K55" s="120"/>
      <c r="L55" s="120"/>
      <c r="M55" s="120"/>
    </row>
    <row r="56" spans="1:13" ht="155.25" customHeight="1">
      <c r="A56" s="120"/>
      <c r="B56" s="123" t="s">
        <v>391</v>
      </c>
      <c r="C56" s="124" t="s">
        <v>675</v>
      </c>
      <c r="D56" s="125" t="s">
        <v>392</v>
      </c>
      <c r="E56" s="124">
        <v>531</v>
      </c>
      <c r="F56" s="126"/>
      <c r="G56" s="126">
        <f>E56</f>
        <v>531</v>
      </c>
      <c r="H56" s="126">
        <v>520</v>
      </c>
      <c r="I56" s="126"/>
      <c r="J56" s="126">
        <f>H56+I56</f>
        <v>520</v>
      </c>
      <c r="K56" s="126">
        <f>H56-E56</f>
        <v>-11</v>
      </c>
      <c r="L56" s="126"/>
      <c r="M56" s="126">
        <f>J56-G56</f>
        <v>-11</v>
      </c>
    </row>
    <row r="57" spans="1:13" ht="159" customHeight="1">
      <c r="A57" s="120"/>
      <c r="B57" s="123" t="s">
        <v>393</v>
      </c>
      <c r="C57" s="124" t="s">
        <v>675</v>
      </c>
      <c r="D57" s="125" t="s">
        <v>392</v>
      </c>
      <c r="E57" s="124">
        <v>118</v>
      </c>
      <c r="F57" s="126"/>
      <c r="G57" s="126">
        <f>E57</f>
        <v>118</v>
      </c>
      <c r="H57" s="126">
        <v>115</v>
      </c>
      <c r="I57" s="126"/>
      <c r="J57" s="126">
        <f>H57+I57</f>
        <v>115</v>
      </c>
      <c r="K57" s="126">
        <f>H57-E57</f>
        <v>-3</v>
      </c>
      <c r="L57" s="126"/>
      <c r="M57" s="126">
        <f>J57-G57</f>
        <v>-3</v>
      </c>
    </row>
    <row r="58" spans="1:13" ht="77.25">
      <c r="A58" s="120"/>
      <c r="B58" s="123" t="s">
        <v>394</v>
      </c>
      <c r="C58" s="124" t="s">
        <v>609</v>
      </c>
      <c r="D58" s="127" t="s">
        <v>395</v>
      </c>
      <c r="E58" s="124">
        <v>20</v>
      </c>
      <c r="F58" s="126"/>
      <c r="G58" s="126">
        <f>E58</f>
        <v>20</v>
      </c>
      <c r="H58" s="126">
        <v>14</v>
      </c>
      <c r="I58" s="126"/>
      <c r="J58" s="126">
        <f>H58+I58</f>
        <v>14</v>
      </c>
      <c r="K58" s="126">
        <f>H58-E58</f>
        <v>-6</v>
      </c>
      <c r="L58" s="126"/>
      <c r="M58" s="126">
        <f>J58-G58</f>
        <v>-6</v>
      </c>
    </row>
    <row r="59" spans="1:13" ht="15.75">
      <c r="A59" s="680" t="s">
        <v>305</v>
      </c>
      <c r="B59" s="680"/>
      <c r="C59" s="680"/>
      <c r="D59" s="680"/>
      <c r="E59" s="680"/>
      <c r="F59" s="680"/>
      <c r="G59" s="680"/>
      <c r="H59" s="680"/>
      <c r="I59" s="680"/>
      <c r="J59" s="680"/>
      <c r="K59" s="680"/>
      <c r="L59" s="680"/>
      <c r="M59" s="680"/>
    </row>
    <row r="60" spans="1:13" ht="31.5" customHeight="1">
      <c r="A60" s="677" t="s">
        <v>396</v>
      </c>
      <c r="B60" s="678"/>
      <c r="C60" s="678"/>
      <c r="D60" s="678"/>
      <c r="E60" s="678"/>
      <c r="F60" s="678"/>
      <c r="G60" s="678"/>
      <c r="H60" s="678"/>
      <c r="I60" s="678"/>
      <c r="J60" s="678"/>
      <c r="K60" s="678"/>
      <c r="L60" s="678"/>
      <c r="M60" s="679"/>
    </row>
    <row r="61" spans="1:13" ht="15.75">
      <c r="A61" s="120">
        <v>3</v>
      </c>
      <c r="B61" s="120" t="s">
        <v>617</v>
      </c>
      <c r="C61" s="120"/>
      <c r="D61" s="120"/>
      <c r="E61" s="120"/>
      <c r="F61" s="120"/>
      <c r="G61" s="120"/>
      <c r="H61" s="120"/>
      <c r="I61" s="120"/>
      <c r="J61" s="120"/>
      <c r="K61" s="120"/>
      <c r="L61" s="120"/>
      <c r="M61" s="120"/>
    </row>
    <row r="62" spans="1:13" ht="140.25">
      <c r="A62" s="128"/>
      <c r="B62" s="123" t="s">
        <v>397</v>
      </c>
      <c r="C62" s="124" t="s">
        <v>398</v>
      </c>
      <c r="D62" s="129" t="s">
        <v>399</v>
      </c>
      <c r="E62" s="126">
        <v>2976</v>
      </c>
      <c r="F62" s="126"/>
      <c r="G62" s="126">
        <f>E62+F62</f>
        <v>2976</v>
      </c>
      <c r="H62" s="126">
        <v>3183</v>
      </c>
      <c r="I62" s="126"/>
      <c r="J62" s="126">
        <f>H62+I62</f>
        <v>3183</v>
      </c>
      <c r="K62" s="126">
        <f>H62-E62</f>
        <v>207</v>
      </c>
      <c r="L62" s="126"/>
      <c r="M62" s="126">
        <f>J62-G62</f>
        <v>207</v>
      </c>
    </row>
    <row r="63" spans="1:13" ht="15.75">
      <c r="A63" s="120"/>
      <c r="B63" s="120"/>
      <c r="C63" s="120"/>
      <c r="D63" s="120"/>
      <c r="E63" s="120"/>
      <c r="F63" s="120"/>
      <c r="G63" s="120"/>
      <c r="H63" s="120"/>
      <c r="I63" s="120"/>
      <c r="J63" s="120"/>
      <c r="K63" s="120"/>
      <c r="L63" s="120"/>
      <c r="M63" s="120"/>
    </row>
    <row r="64" spans="1:13" ht="15.75">
      <c r="A64" s="680" t="s">
        <v>305</v>
      </c>
      <c r="B64" s="680"/>
      <c r="C64" s="680"/>
      <c r="D64" s="680"/>
      <c r="E64" s="680"/>
      <c r="F64" s="680"/>
      <c r="G64" s="680"/>
      <c r="H64" s="680"/>
      <c r="I64" s="680"/>
      <c r="J64" s="680"/>
      <c r="K64" s="680"/>
      <c r="L64" s="680"/>
      <c r="M64" s="680"/>
    </row>
    <row r="65" spans="1:13" ht="30" customHeight="1">
      <c r="A65" s="677" t="s">
        <v>396</v>
      </c>
      <c r="B65" s="678"/>
      <c r="C65" s="678"/>
      <c r="D65" s="678"/>
      <c r="E65" s="678"/>
      <c r="F65" s="678"/>
      <c r="G65" s="678"/>
      <c r="H65" s="678"/>
      <c r="I65" s="678"/>
      <c r="J65" s="678"/>
      <c r="K65" s="678"/>
      <c r="L65" s="678"/>
      <c r="M65" s="679"/>
    </row>
    <row r="66" spans="1:13" ht="15.75">
      <c r="A66" s="120">
        <v>4</v>
      </c>
      <c r="B66" s="120" t="s">
        <v>633</v>
      </c>
      <c r="C66" s="120"/>
      <c r="D66" s="120"/>
      <c r="E66" s="120"/>
      <c r="F66" s="120"/>
      <c r="G66" s="120"/>
      <c r="H66" s="120"/>
      <c r="I66" s="120"/>
      <c r="J66" s="120"/>
      <c r="K66" s="120"/>
      <c r="L66" s="120"/>
      <c r="M66" s="120"/>
    </row>
    <row r="67" spans="1:13" ht="15.75">
      <c r="A67" s="120"/>
      <c r="B67" s="120"/>
      <c r="C67" s="120"/>
      <c r="D67" s="120"/>
      <c r="E67" s="120"/>
      <c r="F67" s="120"/>
      <c r="G67" s="120"/>
      <c r="H67" s="120"/>
      <c r="I67" s="120"/>
      <c r="J67" s="120"/>
      <c r="K67" s="120"/>
      <c r="L67" s="120"/>
      <c r="M67" s="120"/>
    </row>
    <row r="68" spans="1:13" ht="15.75">
      <c r="A68" s="120"/>
      <c r="B68" s="120"/>
      <c r="C68" s="120"/>
      <c r="D68" s="120"/>
      <c r="E68" s="120"/>
      <c r="F68" s="120"/>
      <c r="G68" s="120"/>
      <c r="H68" s="120"/>
      <c r="I68" s="120"/>
      <c r="J68" s="120"/>
      <c r="K68" s="120"/>
      <c r="L68" s="120"/>
      <c r="M68" s="120"/>
    </row>
    <row r="69" spans="1:13" ht="15.75">
      <c r="A69" s="680" t="s">
        <v>305</v>
      </c>
      <c r="B69" s="680"/>
      <c r="C69" s="680"/>
      <c r="D69" s="680"/>
      <c r="E69" s="680"/>
      <c r="F69" s="680"/>
      <c r="G69" s="680"/>
      <c r="H69" s="680"/>
      <c r="I69" s="680"/>
      <c r="J69" s="680"/>
      <c r="K69" s="680"/>
      <c r="L69" s="680"/>
      <c r="M69" s="680"/>
    </row>
    <row r="70" spans="1:13" ht="15.75">
      <c r="A70" s="680" t="s">
        <v>306</v>
      </c>
      <c r="B70" s="680"/>
      <c r="C70" s="680"/>
      <c r="D70" s="680"/>
      <c r="E70" s="680"/>
      <c r="F70" s="680"/>
      <c r="G70" s="680"/>
      <c r="H70" s="680"/>
      <c r="I70" s="680"/>
      <c r="J70" s="680"/>
      <c r="K70" s="680"/>
      <c r="L70" s="680"/>
      <c r="M70" s="680"/>
    </row>
    <row r="71" spans="1:13" ht="81" customHeight="1">
      <c r="A71" s="677" t="s">
        <v>400</v>
      </c>
      <c r="B71" s="678"/>
      <c r="C71" s="678"/>
      <c r="D71" s="678"/>
      <c r="E71" s="678"/>
      <c r="F71" s="678"/>
      <c r="G71" s="678"/>
      <c r="H71" s="678"/>
      <c r="I71" s="678"/>
      <c r="J71" s="678"/>
      <c r="K71" s="678"/>
      <c r="L71" s="678"/>
      <c r="M71" s="679"/>
    </row>
    <row r="72" ht="15.75">
      <c r="A72" s="118"/>
    </row>
    <row r="73" spans="1:4" ht="19.5" customHeight="1">
      <c r="A73" s="121" t="s">
        <v>308</v>
      </c>
      <c r="B73" s="121"/>
      <c r="C73" s="121"/>
      <c r="D73" s="121"/>
    </row>
    <row r="74" spans="1:13" ht="66.75" customHeight="1">
      <c r="A74" s="691" t="s">
        <v>401</v>
      </c>
      <c r="B74" s="691"/>
      <c r="C74" s="691"/>
      <c r="D74" s="691"/>
      <c r="E74" s="691"/>
      <c r="F74" s="691"/>
      <c r="G74" s="691"/>
      <c r="H74" s="691"/>
      <c r="I74" s="691"/>
      <c r="J74" s="691"/>
      <c r="K74" s="691"/>
      <c r="L74" s="691"/>
      <c r="M74" s="691"/>
    </row>
    <row r="75" spans="1:4" ht="15.75" customHeight="1">
      <c r="A75" s="670" t="s">
        <v>310</v>
      </c>
      <c r="B75" s="670"/>
      <c r="C75" s="670"/>
      <c r="D75" s="670"/>
    </row>
    <row r="76" spans="1:4" ht="19.5" customHeight="1">
      <c r="A76" s="130" t="s">
        <v>311</v>
      </c>
      <c r="B76" s="130"/>
      <c r="C76" s="130"/>
      <c r="D76" s="130"/>
    </row>
    <row r="77" spans="1:5" ht="15.75">
      <c r="A77" s="664" t="s">
        <v>312</v>
      </c>
      <c r="B77" s="664"/>
      <c r="C77" s="664"/>
      <c r="D77" s="664"/>
      <c r="E77" s="664"/>
    </row>
    <row r="78" spans="1:13" ht="15.75">
      <c r="A78" s="664"/>
      <c r="B78" s="664"/>
      <c r="C78" s="664"/>
      <c r="D78" s="664"/>
      <c r="E78" s="664"/>
      <c r="G78" s="663"/>
      <c r="H78" s="663"/>
      <c r="J78" s="663" t="s">
        <v>639</v>
      </c>
      <c r="K78" s="663"/>
      <c r="L78" s="663"/>
      <c r="M78" s="663"/>
    </row>
    <row r="79" spans="1:13" ht="15.75" customHeight="1">
      <c r="A79" s="131"/>
      <c r="B79" s="131"/>
      <c r="C79" s="131"/>
      <c r="D79" s="131"/>
      <c r="E79" s="131"/>
      <c r="J79" s="675" t="s">
        <v>313</v>
      </c>
      <c r="K79" s="675"/>
      <c r="L79" s="675"/>
      <c r="M79" s="675"/>
    </row>
    <row r="80" spans="1:13" ht="43.5" customHeight="1">
      <c r="A80" s="664" t="s">
        <v>314</v>
      </c>
      <c r="B80" s="664"/>
      <c r="C80" s="664"/>
      <c r="D80" s="664"/>
      <c r="E80" s="664"/>
      <c r="G80" s="663"/>
      <c r="H80" s="663"/>
      <c r="J80" s="663" t="s">
        <v>643</v>
      </c>
      <c r="K80" s="663"/>
      <c r="L80" s="663"/>
      <c r="M80" s="663"/>
    </row>
    <row r="81" spans="1:13" ht="15.75" customHeight="1">
      <c r="A81" s="664"/>
      <c r="B81" s="664"/>
      <c r="C81" s="664"/>
      <c r="D81" s="664"/>
      <c r="E81" s="664"/>
      <c r="J81" s="675" t="s">
        <v>313</v>
      </c>
      <c r="K81" s="675"/>
      <c r="L81" s="675"/>
      <c r="M81" s="675"/>
    </row>
  </sheetData>
  <sheetProtection/>
  <mergeCells count="67">
    <mergeCell ref="J80:M80"/>
    <mergeCell ref="J81:M81"/>
    <mergeCell ref="B43:D43"/>
    <mergeCell ref="B44:D44"/>
    <mergeCell ref="A77:E78"/>
    <mergeCell ref="A80:E81"/>
    <mergeCell ref="G78:H78"/>
    <mergeCell ref="G80:H80"/>
    <mergeCell ref="A69:M69"/>
    <mergeCell ref="A70:M70"/>
    <mergeCell ref="A38:M38"/>
    <mergeCell ref="B41:D42"/>
    <mergeCell ref="K41:M41"/>
    <mergeCell ref="J79:M79"/>
    <mergeCell ref="J78:M78"/>
    <mergeCell ref="A75:D75"/>
    <mergeCell ref="K48:M48"/>
    <mergeCell ref="A54:M54"/>
    <mergeCell ref="A59:M59"/>
    <mergeCell ref="A64:M64"/>
    <mergeCell ref="B32:D32"/>
    <mergeCell ref="B34:D34"/>
    <mergeCell ref="B35:D35"/>
    <mergeCell ref="A36:M36"/>
    <mergeCell ref="B33:D33"/>
    <mergeCell ref="E30:G30"/>
    <mergeCell ref="H30:J30"/>
    <mergeCell ref="K30:M30"/>
    <mergeCell ref="B30:D31"/>
    <mergeCell ref="A7:A8"/>
    <mergeCell ref="A9:A10"/>
    <mergeCell ref="B17:M17"/>
    <mergeCell ref="A13:M13"/>
    <mergeCell ref="A48:A49"/>
    <mergeCell ref="B48:B49"/>
    <mergeCell ref="C48:C49"/>
    <mergeCell ref="D48:D49"/>
    <mergeCell ref="X30:Z30"/>
    <mergeCell ref="E11:M11"/>
    <mergeCell ref="E12:M12"/>
    <mergeCell ref="B15:M15"/>
    <mergeCell ref="B16:M16"/>
    <mergeCell ref="B23:M23"/>
    <mergeCell ref="B24:M24"/>
    <mergeCell ref="B25:M25"/>
    <mergeCell ref="A20:M20"/>
    <mergeCell ref="A30:A31"/>
    <mergeCell ref="J1:M4"/>
    <mergeCell ref="A11:A12"/>
    <mergeCell ref="R30:T30"/>
    <mergeCell ref="U30:W30"/>
    <mergeCell ref="A5:M5"/>
    <mergeCell ref="A6:M6"/>
    <mergeCell ref="E7:M7"/>
    <mergeCell ref="E8:M8"/>
    <mergeCell ref="E9:M9"/>
    <mergeCell ref="E10:M10"/>
    <mergeCell ref="A74:M74"/>
    <mergeCell ref="A37:M37"/>
    <mergeCell ref="A60:M60"/>
    <mergeCell ref="A65:M65"/>
    <mergeCell ref="A71:M71"/>
    <mergeCell ref="E48:G48"/>
    <mergeCell ref="H48:J48"/>
    <mergeCell ref="A41:A42"/>
    <mergeCell ref="E41:G41"/>
    <mergeCell ref="H41:J41"/>
  </mergeCells>
  <printOptions/>
  <pageMargins left="0.16" right="0.16" top="0.35" bottom="0.3" header="0.31496062992125984" footer="0.31496062992125984"/>
  <pageSetup horizontalDpi="600" verticalDpi="600" orientation="landscape" paperSize="9" scale="87" r:id="rId1"/>
</worksheet>
</file>

<file path=xl/worksheets/sheet8.xml><?xml version="1.0" encoding="utf-8"?>
<worksheet xmlns="http://schemas.openxmlformats.org/spreadsheetml/2006/main" xmlns:r="http://schemas.openxmlformats.org/officeDocument/2006/relationships">
  <dimension ref="A1:Z80"/>
  <sheetViews>
    <sheetView view="pageBreakPreview" zoomScaleSheetLayoutView="100" zoomScalePageLayoutView="0" workbookViewId="0" topLeftCell="A1">
      <selection activeCell="J81" sqref="J81:M81"/>
    </sheetView>
  </sheetViews>
  <sheetFormatPr defaultColWidth="9.00390625" defaultRowHeight="12.75"/>
  <cols>
    <col min="1" max="1" width="4.375" style="132" customWidth="1"/>
    <col min="2" max="2" width="15.625" style="132" customWidth="1"/>
    <col min="3" max="4" width="9.125" style="132" customWidth="1"/>
    <col min="5" max="13" width="13.00390625" style="132" customWidth="1"/>
    <col min="14" max="16384" width="9.125" style="132" customWidth="1"/>
  </cols>
  <sheetData>
    <row r="1" spans="10:13" ht="15.75" customHeight="1">
      <c r="J1" s="645" t="s">
        <v>644</v>
      </c>
      <c r="K1" s="645"/>
      <c r="L1" s="645"/>
      <c r="M1" s="645"/>
    </row>
    <row r="2" spans="10:13" ht="15.75">
      <c r="J2" s="645"/>
      <c r="K2" s="645"/>
      <c r="L2" s="645"/>
      <c r="M2" s="645"/>
    </row>
    <row r="3" spans="10:13" ht="15.75">
      <c r="J3" s="645"/>
      <c r="K3" s="645"/>
      <c r="L3" s="645"/>
      <c r="M3" s="645"/>
    </row>
    <row r="4" spans="10:13" ht="15.75">
      <c r="J4" s="645"/>
      <c r="K4" s="645"/>
      <c r="L4" s="645"/>
      <c r="M4" s="645"/>
    </row>
    <row r="5" spans="1:13" ht="15.75">
      <c r="A5" s="646" t="s">
        <v>215</v>
      </c>
      <c r="B5" s="646"/>
      <c r="C5" s="646"/>
      <c r="D5" s="646"/>
      <c r="E5" s="646"/>
      <c r="F5" s="646"/>
      <c r="G5" s="646"/>
      <c r="H5" s="646"/>
      <c r="I5" s="646"/>
      <c r="J5" s="646"/>
      <c r="K5" s="646"/>
      <c r="L5" s="646"/>
      <c r="M5" s="646"/>
    </row>
    <row r="6" spans="1:13" ht="15.75">
      <c r="A6" s="646" t="s">
        <v>183</v>
      </c>
      <c r="B6" s="646"/>
      <c r="C6" s="646"/>
      <c r="D6" s="646"/>
      <c r="E6" s="646"/>
      <c r="F6" s="646"/>
      <c r="G6" s="646"/>
      <c r="H6" s="646"/>
      <c r="I6" s="646"/>
      <c r="J6" s="646"/>
      <c r="K6" s="646"/>
      <c r="L6" s="646"/>
      <c r="M6" s="646"/>
    </row>
    <row r="7" spans="1:13" ht="15.75">
      <c r="A7" s="649" t="s">
        <v>551</v>
      </c>
      <c r="B7" s="133" t="s">
        <v>552</v>
      </c>
      <c r="C7" s="134"/>
      <c r="D7" s="135"/>
      <c r="E7" s="652" t="s">
        <v>553</v>
      </c>
      <c r="F7" s="652"/>
      <c r="G7" s="652"/>
      <c r="H7" s="652"/>
      <c r="I7" s="652"/>
      <c r="J7" s="652"/>
      <c r="K7" s="652"/>
      <c r="L7" s="652"/>
      <c r="M7" s="652"/>
    </row>
    <row r="8" spans="1:13" ht="15" customHeight="1">
      <c r="A8" s="649"/>
      <c r="B8" s="136" t="s">
        <v>646</v>
      </c>
      <c r="C8" s="134"/>
      <c r="D8" s="135"/>
      <c r="E8" s="653" t="s">
        <v>555</v>
      </c>
      <c r="F8" s="653"/>
      <c r="G8" s="653"/>
      <c r="H8" s="653"/>
      <c r="I8" s="653"/>
      <c r="J8" s="653"/>
      <c r="K8" s="653"/>
      <c r="L8" s="653"/>
      <c r="M8" s="653"/>
    </row>
    <row r="9" spans="1:13" ht="15.75">
      <c r="A9" s="649" t="s">
        <v>556</v>
      </c>
      <c r="B9" s="133" t="s">
        <v>557</v>
      </c>
      <c r="C9" s="134"/>
      <c r="D9" s="135"/>
      <c r="E9" s="652" t="s">
        <v>553</v>
      </c>
      <c r="F9" s="652"/>
      <c r="G9" s="652"/>
      <c r="H9" s="652"/>
      <c r="I9" s="652"/>
      <c r="J9" s="652"/>
      <c r="K9" s="652"/>
      <c r="L9" s="652"/>
      <c r="M9" s="652"/>
    </row>
    <row r="10" spans="1:13" ht="15" customHeight="1">
      <c r="A10" s="649"/>
      <c r="B10" s="136" t="s">
        <v>646</v>
      </c>
      <c r="C10" s="134"/>
      <c r="D10" s="135"/>
      <c r="E10" s="647" t="s">
        <v>558</v>
      </c>
      <c r="F10" s="647"/>
      <c r="G10" s="647"/>
      <c r="H10" s="647"/>
      <c r="I10" s="647"/>
      <c r="J10" s="647"/>
      <c r="K10" s="647"/>
      <c r="L10" s="647"/>
      <c r="M10" s="647"/>
    </row>
    <row r="11" spans="1:13" ht="15.75">
      <c r="A11" s="649" t="s">
        <v>559</v>
      </c>
      <c r="B11" s="133" t="s">
        <v>402</v>
      </c>
      <c r="C11" s="133" t="s">
        <v>403</v>
      </c>
      <c r="D11" s="135"/>
      <c r="E11" s="652" t="s">
        <v>404</v>
      </c>
      <c r="F11" s="652"/>
      <c r="G11" s="652"/>
      <c r="H11" s="652"/>
      <c r="I11" s="652"/>
      <c r="J11" s="652"/>
      <c r="K11" s="652"/>
      <c r="L11" s="652"/>
      <c r="M11" s="652"/>
    </row>
    <row r="12" spans="1:13" ht="24.75" customHeight="1">
      <c r="A12" s="649"/>
      <c r="B12" s="137" t="s">
        <v>650</v>
      </c>
      <c r="C12" s="137" t="s">
        <v>563</v>
      </c>
      <c r="D12" s="135"/>
      <c r="E12" s="653" t="s">
        <v>564</v>
      </c>
      <c r="F12" s="653"/>
      <c r="G12" s="653"/>
      <c r="H12" s="653"/>
      <c r="I12" s="653"/>
      <c r="J12" s="653"/>
      <c r="K12" s="653"/>
      <c r="L12" s="653"/>
      <c r="M12" s="653"/>
    </row>
    <row r="13" spans="1:13" ht="19.5" customHeight="1">
      <c r="A13" s="650" t="s">
        <v>651</v>
      </c>
      <c r="B13" s="650"/>
      <c r="C13" s="650"/>
      <c r="D13" s="650"/>
      <c r="E13" s="650"/>
      <c r="F13" s="650"/>
      <c r="G13" s="650"/>
      <c r="H13" s="650"/>
      <c r="I13" s="650"/>
      <c r="J13" s="650"/>
      <c r="K13" s="650"/>
      <c r="L13" s="650"/>
      <c r="M13" s="650"/>
    </row>
    <row r="14" ht="15.75">
      <c r="A14" s="138"/>
    </row>
    <row r="15" spans="1:13" ht="31.5">
      <c r="A15" s="139" t="s">
        <v>576</v>
      </c>
      <c r="B15" s="667" t="s">
        <v>652</v>
      </c>
      <c r="C15" s="667"/>
      <c r="D15" s="667"/>
      <c r="E15" s="667"/>
      <c r="F15" s="667"/>
      <c r="G15" s="667"/>
      <c r="H15" s="667"/>
      <c r="I15" s="667"/>
      <c r="J15" s="667"/>
      <c r="K15" s="667"/>
      <c r="L15" s="667"/>
      <c r="M15" s="667"/>
    </row>
    <row r="16" spans="1:13" ht="15.75">
      <c r="A16" s="139">
        <v>1</v>
      </c>
      <c r="B16" s="654" t="s">
        <v>653</v>
      </c>
      <c r="C16" s="643"/>
      <c r="D16" s="643"/>
      <c r="E16" s="643"/>
      <c r="F16" s="643"/>
      <c r="G16" s="643"/>
      <c r="H16" s="643"/>
      <c r="I16" s="643"/>
      <c r="J16" s="643"/>
      <c r="K16" s="643"/>
      <c r="L16" s="643"/>
      <c r="M16" s="644"/>
    </row>
    <row r="17" spans="1:13" ht="15.75">
      <c r="A17" s="139"/>
      <c r="B17" s="667"/>
      <c r="C17" s="667"/>
      <c r="D17" s="667"/>
      <c r="E17" s="667"/>
      <c r="F17" s="667"/>
      <c r="G17" s="667"/>
      <c r="H17" s="667"/>
      <c r="I17" s="667"/>
      <c r="J17" s="667"/>
      <c r="K17" s="667"/>
      <c r="L17" s="667"/>
      <c r="M17" s="667"/>
    </row>
    <row r="18" ht="15.75">
      <c r="A18" s="138"/>
    </row>
    <row r="19" ht="15.75">
      <c r="A19" s="140" t="s">
        <v>654</v>
      </c>
    </row>
    <row r="20" spans="1:13" ht="31.5" customHeight="1">
      <c r="A20" s="659" t="s">
        <v>405</v>
      </c>
      <c r="B20" s="659"/>
      <c r="C20" s="659"/>
      <c r="D20" s="659"/>
      <c r="E20" s="659"/>
      <c r="F20" s="659"/>
      <c r="G20" s="659"/>
      <c r="H20" s="659"/>
      <c r="I20" s="659"/>
      <c r="J20" s="659"/>
      <c r="K20" s="659"/>
      <c r="L20" s="659"/>
      <c r="M20" s="659"/>
    </row>
    <row r="21" ht="15.75">
      <c r="A21" s="140" t="s">
        <v>656</v>
      </c>
    </row>
    <row r="22" ht="15.75">
      <c r="A22" s="138"/>
    </row>
    <row r="23" spans="1:13" ht="32.25" customHeight="1">
      <c r="A23" s="139" t="s">
        <v>576</v>
      </c>
      <c r="B23" s="667" t="s">
        <v>657</v>
      </c>
      <c r="C23" s="667"/>
      <c r="D23" s="667"/>
      <c r="E23" s="667"/>
      <c r="F23" s="667"/>
      <c r="G23" s="667"/>
      <c r="H23" s="667"/>
      <c r="I23" s="667"/>
      <c r="J23" s="667"/>
      <c r="K23" s="667"/>
      <c r="L23" s="667"/>
      <c r="M23" s="667"/>
    </row>
    <row r="24" spans="1:13" ht="31.5" customHeight="1">
      <c r="A24" s="139">
        <v>1</v>
      </c>
      <c r="B24" s="654" t="s">
        <v>406</v>
      </c>
      <c r="C24" s="643"/>
      <c r="D24" s="643"/>
      <c r="E24" s="643"/>
      <c r="F24" s="643"/>
      <c r="G24" s="643"/>
      <c r="H24" s="643"/>
      <c r="I24" s="643"/>
      <c r="J24" s="643"/>
      <c r="K24" s="643"/>
      <c r="L24" s="643"/>
      <c r="M24" s="644"/>
    </row>
    <row r="25" spans="1:13" ht="15.75">
      <c r="A25" s="139"/>
      <c r="B25" s="667"/>
      <c r="C25" s="667"/>
      <c r="D25" s="667"/>
      <c r="E25" s="667"/>
      <c r="F25" s="667"/>
      <c r="G25" s="667"/>
      <c r="H25" s="667"/>
      <c r="I25" s="667"/>
      <c r="J25" s="667"/>
      <c r="K25" s="667"/>
      <c r="L25" s="667"/>
      <c r="M25" s="667"/>
    </row>
    <row r="26" ht="15.75">
      <c r="A26" s="138"/>
    </row>
    <row r="27" ht="15.75">
      <c r="A27" s="140" t="s">
        <v>658</v>
      </c>
    </row>
    <row r="28" ht="15.75">
      <c r="B28" s="134" t="s">
        <v>659</v>
      </c>
    </row>
    <row r="29" ht="15.75">
      <c r="A29" s="138"/>
    </row>
    <row r="30" spans="1:26" ht="30" customHeight="1">
      <c r="A30" s="667" t="s">
        <v>576</v>
      </c>
      <c r="B30" s="667" t="s">
        <v>660</v>
      </c>
      <c r="C30" s="667"/>
      <c r="D30" s="667"/>
      <c r="E30" s="667" t="s">
        <v>568</v>
      </c>
      <c r="F30" s="667"/>
      <c r="G30" s="667"/>
      <c r="H30" s="667" t="s">
        <v>661</v>
      </c>
      <c r="I30" s="667"/>
      <c r="J30" s="667"/>
      <c r="K30" s="667" t="s">
        <v>570</v>
      </c>
      <c r="L30" s="667"/>
      <c r="M30" s="667"/>
      <c r="R30" s="651"/>
      <c r="S30" s="651"/>
      <c r="T30" s="651"/>
      <c r="U30" s="651"/>
      <c r="V30" s="651"/>
      <c r="W30" s="651"/>
      <c r="X30" s="651"/>
      <c r="Y30" s="651"/>
      <c r="Z30" s="651"/>
    </row>
    <row r="31" spans="1:26" ht="33" customHeight="1">
      <c r="A31" s="667"/>
      <c r="B31" s="667"/>
      <c r="C31" s="667"/>
      <c r="D31" s="667"/>
      <c r="E31" s="139" t="s">
        <v>571</v>
      </c>
      <c r="F31" s="139" t="s">
        <v>572</v>
      </c>
      <c r="G31" s="139" t="s">
        <v>573</v>
      </c>
      <c r="H31" s="139" t="s">
        <v>571</v>
      </c>
      <c r="I31" s="139" t="s">
        <v>572</v>
      </c>
      <c r="J31" s="139" t="s">
        <v>573</v>
      </c>
      <c r="K31" s="139" t="s">
        <v>571</v>
      </c>
      <c r="L31" s="139" t="s">
        <v>572</v>
      </c>
      <c r="M31" s="139" t="s">
        <v>573</v>
      </c>
      <c r="R31" s="141"/>
      <c r="S31" s="141"/>
      <c r="T31" s="141"/>
      <c r="U31" s="141"/>
      <c r="V31" s="141"/>
      <c r="W31" s="141"/>
      <c r="X31" s="141"/>
      <c r="Y31" s="141"/>
      <c r="Z31" s="141"/>
    </row>
    <row r="32" spans="1:26" ht="15.75">
      <c r="A32" s="139">
        <v>1</v>
      </c>
      <c r="B32" s="667">
        <v>2</v>
      </c>
      <c r="C32" s="667"/>
      <c r="D32" s="667"/>
      <c r="E32" s="139">
        <v>3</v>
      </c>
      <c r="F32" s="139">
        <v>4</v>
      </c>
      <c r="G32" s="139">
        <v>5</v>
      </c>
      <c r="H32" s="139">
        <v>6</v>
      </c>
      <c r="I32" s="139">
        <v>7</v>
      </c>
      <c r="J32" s="139">
        <v>8</v>
      </c>
      <c r="K32" s="139">
        <v>9</v>
      </c>
      <c r="L32" s="139">
        <v>10</v>
      </c>
      <c r="M32" s="139">
        <v>11</v>
      </c>
      <c r="R32" s="141"/>
      <c r="S32" s="141"/>
      <c r="T32" s="141"/>
      <c r="U32" s="141"/>
      <c r="V32" s="141"/>
      <c r="W32" s="141"/>
      <c r="X32" s="141"/>
      <c r="Y32" s="141"/>
      <c r="Z32" s="141"/>
    </row>
    <row r="33" spans="1:26" ht="102" customHeight="1">
      <c r="A33" s="139">
        <v>1</v>
      </c>
      <c r="B33" s="661" t="s">
        <v>406</v>
      </c>
      <c r="C33" s="662"/>
      <c r="D33" s="648"/>
      <c r="E33" s="139">
        <v>73148</v>
      </c>
      <c r="F33" s="139"/>
      <c r="G33" s="139">
        <f>E33+F33</f>
        <v>73148</v>
      </c>
      <c r="H33" s="139">
        <v>73115.33</v>
      </c>
      <c r="I33" s="139"/>
      <c r="J33" s="139">
        <f>H33+I33</f>
        <v>73115.33</v>
      </c>
      <c r="K33" s="139">
        <f>H33-E33</f>
        <v>-32.669999999998254</v>
      </c>
      <c r="L33" s="139"/>
      <c r="M33" s="139">
        <f>J33-G33</f>
        <v>-32.669999999998254</v>
      </c>
      <c r="R33" s="141"/>
      <c r="S33" s="141"/>
      <c r="T33" s="141"/>
      <c r="U33" s="141"/>
      <c r="V33" s="141"/>
      <c r="W33" s="141"/>
      <c r="X33" s="141"/>
      <c r="Y33" s="141"/>
      <c r="Z33" s="141"/>
    </row>
    <row r="34" spans="1:26" ht="15.75">
      <c r="A34" s="139"/>
      <c r="B34" s="667" t="s">
        <v>592</v>
      </c>
      <c r="C34" s="667"/>
      <c r="D34" s="667"/>
      <c r="E34" s="139">
        <f>E33</f>
        <v>73148</v>
      </c>
      <c r="F34" s="139">
        <f aca="true" t="shared" si="0" ref="F34:M34">F33</f>
        <v>0</v>
      </c>
      <c r="G34" s="139">
        <f t="shared" si="0"/>
        <v>73148</v>
      </c>
      <c r="H34" s="139">
        <f t="shared" si="0"/>
        <v>73115.33</v>
      </c>
      <c r="I34" s="139">
        <f t="shared" si="0"/>
        <v>0</v>
      </c>
      <c r="J34" s="139">
        <f t="shared" si="0"/>
        <v>73115.33</v>
      </c>
      <c r="K34" s="139">
        <f t="shared" si="0"/>
        <v>-32.669999999998254</v>
      </c>
      <c r="L34" s="139">
        <f t="shared" si="0"/>
        <v>0</v>
      </c>
      <c r="M34" s="139">
        <f t="shared" si="0"/>
        <v>-32.669999999998254</v>
      </c>
      <c r="R34" s="141"/>
      <c r="S34" s="141"/>
      <c r="T34" s="141"/>
      <c r="U34" s="141"/>
      <c r="V34" s="141"/>
      <c r="W34" s="141"/>
      <c r="X34" s="141"/>
      <c r="Y34" s="141"/>
      <c r="Z34" s="141"/>
    </row>
    <row r="35" spans="1:26" ht="15.75">
      <c r="A35" s="139"/>
      <c r="B35" s="667"/>
      <c r="C35" s="667"/>
      <c r="D35" s="667"/>
      <c r="E35" s="139"/>
      <c r="F35" s="139"/>
      <c r="G35" s="139"/>
      <c r="H35" s="139"/>
      <c r="I35" s="139"/>
      <c r="J35" s="139"/>
      <c r="K35" s="139"/>
      <c r="L35" s="139"/>
      <c r="M35" s="139"/>
      <c r="R35" s="141"/>
      <c r="S35" s="141"/>
      <c r="T35" s="141"/>
      <c r="U35" s="141"/>
      <c r="V35" s="141"/>
      <c r="W35" s="141"/>
      <c r="X35" s="141"/>
      <c r="Y35" s="141"/>
      <c r="Z35" s="141"/>
    </row>
    <row r="36" spans="1:13" ht="32.25" customHeight="1">
      <c r="A36" s="660" t="s">
        <v>342</v>
      </c>
      <c r="B36" s="660"/>
      <c r="C36" s="660"/>
      <c r="D36" s="660"/>
      <c r="E36" s="660"/>
      <c r="F36" s="660"/>
      <c r="G36" s="660"/>
      <c r="H36" s="660"/>
      <c r="I36" s="660"/>
      <c r="J36" s="660"/>
      <c r="K36" s="660"/>
      <c r="L36" s="660"/>
      <c r="M36" s="660"/>
    </row>
    <row r="37" spans="1:13" ht="15.75">
      <c r="A37" s="638" t="s">
        <v>390</v>
      </c>
      <c r="B37" s="638"/>
      <c r="C37" s="638"/>
      <c r="D37" s="638"/>
      <c r="E37" s="638"/>
      <c r="F37" s="638"/>
      <c r="G37" s="638"/>
      <c r="H37" s="638"/>
      <c r="I37" s="638"/>
      <c r="J37" s="638"/>
      <c r="K37" s="638"/>
      <c r="L37" s="638"/>
      <c r="M37" s="638"/>
    </row>
    <row r="38" spans="1:13" ht="33" customHeight="1">
      <c r="A38" s="659" t="s">
        <v>668</v>
      </c>
      <c r="B38" s="659"/>
      <c r="C38" s="659"/>
      <c r="D38" s="659"/>
      <c r="E38" s="659"/>
      <c r="F38" s="659"/>
      <c r="G38" s="659"/>
      <c r="H38" s="659"/>
      <c r="I38" s="659"/>
      <c r="J38" s="659"/>
      <c r="K38" s="659"/>
      <c r="L38" s="659"/>
      <c r="M38" s="659"/>
    </row>
    <row r="39" ht="15.75">
      <c r="B39" s="134" t="s">
        <v>659</v>
      </c>
    </row>
    <row r="40" ht="15.75">
      <c r="A40" s="138"/>
    </row>
    <row r="41" spans="1:13" ht="31.5" customHeight="1">
      <c r="A41" s="667" t="s">
        <v>669</v>
      </c>
      <c r="B41" s="667" t="s">
        <v>670</v>
      </c>
      <c r="C41" s="667"/>
      <c r="D41" s="667"/>
      <c r="E41" s="667" t="s">
        <v>568</v>
      </c>
      <c r="F41" s="667"/>
      <c r="G41" s="667"/>
      <c r="H41" s="667" t="s">
        <v>661</v>
      </c>
      <c r="I41" s="667"/>
      <c r="J41" s="667"/>
      <c r="K41" s="667" t="s">
        <v>570</v>
      </c>
      <c r="L41" s="667"/>
      <c r="M41" s="667"/>
    </row>
    <row r="42" spans="1:13" ht="33.75" customHeight="1">
      <c r="A42" s="667"/>
      <c r="B42" s="667"/>
      <c r="C42" s="667"/>
      <c r="D42" s="667"/>
      <c r="E42" s="139" t="s">
        <v>571</v>
      </c>
      <c r="F42" s="139" t="s">
        <v>572</v>
      </c>
      <c r="G42" s="139" t="s">
        <v>573</v>
      </c>
      <c r="H42" s="139" t="s">
        <v>571</v>
      </c>
      <c r="I42" s="139" t="s">
        <v>572</v>
      </c>
      <c r="J42" s="139" t="s">
        <v>573</v>
      </c>
      <c r="K42" s="139" t="s">
        <v>571</v>
      </c>
      <c r="L42" s="139" t="s">
        <v>572</v>
      </c>
      <c r="M42" s="139" t="s">
        <v>573</v>
      </c>
    </row>
    <row r="43" spans="1:13" ht="15.75">
      <c r="A43" s="139">
        <v>1</v>
      </c>
      <c r="B43" s="667">
        <v>2</v>
      </c>
      <c r="C43" s="667"/>
      <c r="D43" s="667"/>
      <c r="E43" s="139">
        <v>3</v>
      </c>
      <c r="F43" s="139">
        <v>4</v>
      </c>
      <c r="G43" s="139">
        <v>5</v>
      </c>
      <c r="H43" s="139">
        <v>6</v>
      </c>
      <c r="I43" s="139">
        <v>7</v>
      </c>
      <c r="J43" s="139">
        <v>8</v>
      </c>
      <c r="K43" s="139">
        <v>9</v>
      </c>
      <c r="L43" s="139">
        <v>10</v>
      </c>
      <c r="M43" s="139">
        <v>11</v>
      </c>
    </row>
    <row r="44" spans="1:13" ht="15.75">
      <c r="A44" s="139"/>
      <c r="B44" s="667"/>
      <c r="C44" s="667"/>
      <c r="D44" s="667"/>
      <c r="E44" s="139"/>
      <c r="F44" s="139"/>
      <c r="G44" s="139"/>
      <c r="H44" s="139"/>
      <c r="I44" s="139"/>
      <c r="J44" s="139"/>
      <c r="K44" s="139"/>
      <c r="L44" s="139"/>
      <c r="M44" s="139"/>
    </row>
    <row r="45" ht="15.75">
      <c r="A45" s="138"/>
    </row>
    <row r="46" ht="15.75">
      <c r="A46" s="140" t="s">
        <v>672</v>
      </c>
    </row>
    <row r="47" ht="15.75">
      <c r="A47" s="138"/>
    </row>
    <row r="48" spans="1:13" ht="29.25" customHeight="1">
      <c r="A48" s="667" t="s">
        <v>669</v>
      </c>
      <c r="B48" s="667" t="s">
        <v>602</v>
      </c>
      <c r="C48" s="667" t="s">
        <v>603</v>
      </c>
      <c r="D48" s="667" t="s">
        <v>604</v>
      </c>
      <c r="E48" s="667" t="s">
        <v>568</v>
      </c>
      <c r="F48" s="667"/>
      <c r="G48" s="667"/>
      <c r="H48" s="667" t="s">
        <v>673</v>
      </c>
      <c r="I48" s="667"/>
      <c r="J48" s="667"/>
      <c r="K48" s="667" t="s">
        <v>570</v>
      </c>
      <c r="L48" s="667"/>
      <c r="M48" s="667"/>
    </row>
    <row r="49" spans="1:13" ht="30.75" customHeight="1">
      <c r="A49" s="667"/>
      <c r="B49" s="667"/>
      <c r="C49" s="667"/>
      <c r="D49" s="667"/>
      <c r="E49" s="139" t="s">
        <v>571</v>
      </c>
      <c r="F49" s="139" t="s">
        <v>572</v>
      </c>
      <c r="G49" s="139" t="s">
        <v>573</v>
      </c>
      <c r="H49" s="139" t="s">
        <v>571</v>
      </c>
      <c r="I49" s="139" t="s">
        <v>572</v>
      </c>
      <c r="J49" s="139" t="s">
        <v>573</v>
      </c>
      <c r="K49" s="139" t="s">
        <v>571</v>
      </c>
      <c r="L49" s="139" t="s">
        <v>572</v>
      </c>
      <c r="M49" s="139" t="s">
        <v>573</v>
      </c>
    </row>
    <row r="50" spans="1:13" ht="15.75">
      <c r="A50" s="139">
        <v>1</v>
      </c>
      <c r="B50" s="139">
        <v>2</v>
      </c>
      <c r="C50" s="139">
        <v>3</v>
      </c>
      <c r="D50" s="139">
        <v>4</v>
      </c>
      <c r="E50" s="139">
        <v>5</v>
      </c>
      <c r="F50" s="139">
        <v>6</v>
      </c>
      <c r="G50" s="139">
        <v>7</v>
      </c>
      <c r="H50" s="139">
        <v>8</v>
      </c>
      <c r="I50" s="139">
        <v>9</v>
      </c>
      <c r="J50" s="139">
        <v>10</v>
      </c>
      <c r="K50" s="139">
        <v>11</v>
      </c>
      <c r="L50" s="139">
        <v>12</v>
      </c>
      <c r="M50" s="139">
        <v>13</v>
      </c>
    </row>
    <row r="51" spans="1:13" ht="15.75">
      <c r="A51" s="139">
        <v>1</v>
      </c>
      <c r="B51" s="139" t="s">
        <v>607</v>
      </c>
      <c r="C51" s="139"/>
      <c r="D51" s="139"/>
      <c r="E51" s="139"/>
      <c r="F51" s="139"/>
      <c r="G51" s="139"/>
      <c r="H51" s="139"/>
      <c r="I51" s="139"/>
      <c r="J51" s="139"/>
      <c r="K51" s="139"/>
      <c r="L51" s="139"/>
      <c r="M51" s="139"/>
    </row>
    <row r="52" spans="1:13" ht="15.75">
      <c r="A52" s="139"/>
      <c r="B52" s="139"/>
      <c r="C52" s="139"/>
      <c r="D52" s="139"/>
      <c r="E52" s="139"/>
      <c r="F52" s="139"/>
      <c r="G52" s="139"/>
      <c r="H52" s="139"/>
      <c r="I52" s="139"/>
      <c r="J52" s="139"/>
      <c r="K52" s="139"/>
      <c r="L52" s="139"/>
      <c r="M52" s="139"/>
    </row>
    <row r="53" spans="1:13" ht="15.75">
      <c r="A53" s="139"/>
      <c r="B53" s="139"/>
      <c r="C53" s="139"/>
      <c r="D53" s="139"/>
      <c r="E53" s="139"/>
      <c r="F53" s="139"/>
      <c r="G53" s="139"/>
      <c r="H53" s="139"/>
      <c r="I53" s="139"/>
      <c r="J53" s="139"/>
      <c r="K53" s="139"/>
      <c r="L53" s="139"/>
      <c r="M53" s="139"/>
    </row>
    <row r="54" spans="1:13" ht="15.75">
      <c r="A54" s="667" t="s">
        <v>305</v>
      </c>
      <c r="B54" s="667"/>
      <c r="C54" s="667"/>
      <c r="D54" s="667"/>
      <c r="E54" s="667"/>
      <c r="F54" s="667"/>
      <c r="G54" s="667"/>
      <c r="H54" s="667"/>
      <c r="I54" s="667"/>
      <c r="J54" s="667"/>
      <c r="K54" s="667"/>
      <c r="L54" s="667"/>
      <c r="M54" s="667"/>
    </row>
    <row r="55" spans="1:13" ht="15.75">
      <c r="A55" s="139">
        <v>2</v>
      </c>
      <c r="B55" s="139" t="s">
        <v>612</v>
      </c>
      <c r="C55" s="139"/>
      <c r="D55" s="139"/>
      <c r="E55" s="139"/>
      <c r="F55" s="139"/>
      <c r="G55" s="139"/>
      <c r="H55" s="139"/>
      <c r="I55" s="139"/>
      <c r="J55" s="139"/>
      <c r="K55" s="139"/>
      <c r="L55" s="139"/>
      <c r="M55" s="139"/>
    </row>
    <row r="56" spans="1:13" ht="64.5">
      <c r="A56" s="139"/>
      <c r="B56" s="142" t="s">
        <v>407</v>
      </c>
      <c r="C56" s="143" t="s">
        <v>675</v>
      </c>
      <c r="D56" s="142" t="s">
        <v>408</v>
      </c>
      <c r="E56" s="143">
        <v>103</v>
      </c>
      <c r="F56" s="143"/>
      <c r="G56" s="143">
        <f>E56+F56</f>
        <v>103</v>
      </c>
      <c r="H56" s="143">
        <v>98</v>
      </c>
      <c r="I56" s="143"/>
      <c r="J56" s="143">
        <f>H56+I56</f>
        <v>98</v>
      </c>
      <c r="K56" s="143">
        <f>H56-E56</f>
        <v>-5</v>
      </c>
      <c r="L56" s="143"/>
      <c r="M56" s="143">
        <f>J56-G56</f>
        <v>-5</v>
      </c>
    </row>
    <row r="57" spans="1:13" ht="90">
      <c r="A57" s="139"/>
      <c r="B57" s="142" t="s">
        <v>409</v>
      </c>
      <c r="C57" s="143" t="s">
        <v>675</v>
      </c>
      <c r="D57" s="144" t="s">
        <v>184</v>
      </c>
      <c r="E57" s="145">
        <v>16</v>
      </c>
      <c r="F57" s="146"/>
      <c r="G57" s="146">
        <f>E57+F57</f>
        <v>16</v>
      </c>
      <c r="H57" s="146">
        <v>9</v>
      </c>
      <c r="I57" s="146"/>
      <c r="J57" s="146">
        <f>H57+I57</f>
        <v>9</v>
      </c>
      <c r="K57" s="146">
        <f>H57-E57</f>
        <v>-7</v>
      </c>
      <c r="L57" s="146"/>
      <c r="M57" s="146">
        <f>J57-G57</f>
        <v>-7</v>
      </c>
    </row>
    <row r="58" spans="1:13" ht="15.75">
      <c r="A58" s="667" t="s">
        <v>305</v>
      </c>
      <c r="B58" s="667"/>
      <c r="C58" s="667"/>
      <c r="D58" s="667"/>
      <c r="E58" s="667"/>
      <c r="F58" s="667"/>
      <c r="G58" s="667"/>
      <c r="H58" s="667"/>
      <c r="I58" s="667"/>
      <c r="J58" s="667"/>
      <c r="K58" s="667"/>
      <c r="L58" s="667"/>
      <c r="M58" s="667"/>
    </row>
    <row r="59" spans="1:13" ht="48" customHeight="1">
      <c r="A59" s="654" t="s">
        <v>411</v>
      </c>
      <c r="B59" s="643"/>
      <c r="C59" s="643"/>
      <c r="D59" s="643"/>
      <c r="E59" s="643"/>
      <c r="F59" s="643"/>
      <c r="G59" s="643"/>
      <c r="H59" s="643"/>
      <c r="I59" s="643"/>
      <c r="J59" s="643"/>
      <c r="K59" s="643"/>
      <c r="L59" s="643"/>
      <c r="M59" s="644"/>
    </row>
    <row r="60" spans="1:13" ht="15.75">
      <c r="A60" s="139">
        <v>3</v>
      </c>
      <c r="B60" s="139" t="s">
        <v>617</v>
      </c>
      <c r="C60" s="139"/>
      <c r="D60" s="139"/>
      <c r="E60" s="139"/>
      <c r="F60" s="139"/>
      <c r="G60" s="139"/>
      <c r="H60" s="139"/>
      <c r="I60" s="139"/>
      <c r="J60" s="139"/>
      <c r="K60" s="139"/>
      <c r="L60" s="139"/>
      <c r="M60" s="139"/>
    </row>
    <row r="61" spans="1:13" ht="64.5">
      <c r="A61" s="139"/>
      <c r="B61" s="142" t="s">
        <v>412</v>
      </c>
      <c r="C61" s="143" t="s">
        <v>413</v>
      </c>
      <c r="D61" s="142" t="s">
        <v>408</v>
      </c>
      <c r="E61" s="143">
        <v>488</v>
      </c>
      <c r="F61" s="143"/>
      <c r="G61" s="143">
        <f>E61+F61</f>
        <v>488</v>
      </c>
      <c r="H61" s="143">
        <v>568</v>
      </c>
      <c r="I61" s="143"/>
      <c r="J61" s="143">
        <f>H61+I61</f>
        <v>568</v>
      </c>
      <c r="K61" s="143">
        <f>H61-E61</f>
        <v>80</v>
      </c>
      <c r="L61" s="143"/>
      <c r="M61" s="143">
        <f>J61-G61</f>
        <v>80</v>
      </c>
    </row>
    <row r="62" spans="1:13" ht="90">
      <c r="A62" s="139"/>
      <c r="B62" s="142" t="s">
        <v>414</v>
      </c>
      <c r="C62" s="143" t="s">
        <v>413</v>
      </c>
      <c r="D62" s="144" t="s">
        <v>184</v>
      </c>
      <c r="E62" s="143">
        <v>1433</v>
      </c>
      <c r="F62" s="143"/>
      <c r="G62" s="143">
        <f>E62+F62</f>
        <v>1433</v>
      </c>
      <c r="H62" s="143">
        <v>1941</v>
      </c>
      <c r="I62" s="143"/>
      <c r="J62" s="143">
        <f>H62+I62</f>
        <v>1941</v>
      </c>
      <c r="K62" s="143">
        <f>H62-E62</f>
        <v>508</v>
      </c>
      <c r="L62" s="143"/>
      <c r="M62" s="143">
        <f>J62-G62</f>
        <v>508</v>
      </c>
    </row>
    <row r="63" spans="1:13" ht="15.75">
      <c r="A63" s="667" t="s">
        <v>305</v>
      </c>
      <c r="B63" s="667"/>
      <c r="C63" s="667"/>
      <c r="D63" s="667"/>
      <c r="E63" s="667"/>
      <c r="F63" s="667"/>
      <c r="G63" s="667"/>
      <c r="H63" s="667"/>
      <c r="I63" s="667"/>
      <c r="J63" s="667"/>
      <c r="K63" s="667"/>
      <c r="L63" s="667"/>
      <c r="M63" s="667"/>
    </row>
    <row r="64" spans="1:13" ht="48.75" customHeight="1">
      <c r="A64" s="654" t="s">
        <v>415</v>
      </c>
      <c r="B64" s="643"/>
      <c r="C64" s="643"/>
      <c r="D64" s="643"/>
      <c r="E64" s="643"/>
      <c r="F64" s="643"/>
      <c r="G64" s="643"/>
      <c r="H64" s="643"/>
      <c r="I64" s="643"/>
      <c r="J64" s="643"/>
      <c r="K64" s="643"/>
      <c r="L64" s="643"/>
      <c r="M64" s="644"/>
    </row>
    <row r="65" spans="1:13" ht="15.75">
      <c r="A65" s="139">
        <v>4</v>
      </c>
      <c r="B65" s="139" t="s">
        <v>633</v>
      </c>
      <c r="C65" s="139"/>
      <c r="D65" s="139"/>
      <c r="E65" s="139"/>
      <c r="F65" s="139"/>
      <c r="G65" s="139"/>
      <c r="H65" s="139"/>
      <c r="I65" s="139"/>
      <c r="J65" s="139"/>
      <c r="K65" s="139"/>
      <c r="L65" s="139"/>
      <c r="M65" s="139"/>
    </row>
    <row r="66" spans="1:13" ht="51.75">
      <c r="A66" s="139"/>
      <c r="B66" s="142" t="s">
        <v>416</v>
      </c>
      <c r="C66" s="143" t="s">
        <v>635</v>
      </c>
      <c r="D66" s="142" t="s">
        <v>408</v>
      </c>
      <c r="E66" s="143">
        <v>100</v>
      </c>
      <c r="F66" s="143"/>
      <c r="G66" s="143">
        <f>E66+F66</f>
        <v>100</v>
      </c>
      <c r="H66" s="143">
        <v>95</v>
      </c>
      <c r="I66" s="143"/>
      <c r="J66" s="143">
        <f>H66+I66</f>
        <v>95</v>
      </c>
      <c r="K66" s="143">
        <f>H66-E66</f>
        <v>-5</v>
      </c>
      <c r="L66" s="143"/>
      <c r="M66" s="143">
        <f>J66-G66</f>
        <v>-5</v>
      </c>
    </row>
    <row r="67" spans="1:13" ht="90">
      <c r="A67" s="139"/>
      <c r="B67" s="142" t="s">
        <v>417</v>
      </c>
      <c r="C67" s="143" t="s">
        <v>635</v>
      </c>
      <c r="D67" s="142" t="s">
        <v>184</v>
      </c>
      <c r="E67" s="143">
        <v>100</v>
      </c>
      <c r="F67" s="143"/>
      <c r="G67" s="143">
        <f>E67+F67</f>
        <v>100</v>
      </c>
      <c r="H67" s="143">
        <v>56</v>
      </c>
      <c r="I67" s="143"/>
      <c r="J67" s="143">
        <f>H67+I67</f>
        <v>56</v>
      </c>
      <c r="K67" s="143">
        <f>H67-E67</f>
        <v>-44</v>
      </c>
      <c r="L67" s="143"/>
      <c r="M67" s="143">
        <f>J67-G67</f>
        <v>-44</v>
      </c>
    </row>
    <row r="68" spans="1:13" ht="15.75" customHeight="1">
      <c r="A68" s="656" t="s">
        <v>305</v>
      </c>
      <c r="B68" s="657"/>
      <c r="C68" s="657"/>
      <c r="D68" s="657"/>
      <c r="E68" s="657"/>
      <c r="F68" s="657"/>
      <c r="G68" s="657"/>
      <c r="H68" s="657"/>
      <c r="I68" s="657"/>
      <c r="J68" s="657"/>
      <c r="K68" s="657"/>
      <c r="L68" s="657"/>
      <c r="M68" s="658"/>
    </row>
    <row r="69" spans="1:13" ht="48" customHeight="1">
      <c r="A69" s="654" t="s">
        <v>418</v>
      </c>
      <c r="B69" s="639"/>
      <c r="C69" s="639"/>
      <c r="D69" s="639"/>
      <c r="E69" s="639"/>
      <c r="F69" s="639"/>
      <c r="G69" s="639"/>
      <c r="H69" s="639"/>
      <c r="I69" s="639"/>
      <c r="J69" s="639"/>
      <c r="K69" s="639"/>
      <c r="L69" s="639"/>
      <c r="M69" s="640"/>
    </row>
    <row r="70" spans="1:13" ht="15.75">
      <c r="A70" s="667" t="s">
        <v>306</v>
      </c>
      <c r="B70" s="667"/>
      <c r="C70" s="667"/>
      <c r="D70" s="667"/>
      <c r="E70" s="667"/>
      <c r="F70" s="667"/>
      <c r="G70" s="667"/>
      <c r="H70" s="667"/>
      <c r="I70" s="667"/>
      <c r="J70" s="667"/>
      <c r="K70" s="667"/>
      <c r="L70" s="667"/>
      <c r="M70" s="667"/>
    </row>
    <row r="71" spans="1:13" ht="129" customHeight="1">
      <c r="A71" s="637" t="s">
        <v>419</v>
      </c>
      <c r="B71" s="637"/>
      <c r="C71" s="637"/>
      <c r="D71" s="637"/>
      <c r="E71" s="637"/>
      <c r="F71" s="637"/>
      <c r="G71" s="637"/>
      <c r="H71" s="637"/>
      <c r="I71" s="637"/>
      <c r="J71" s="637"/>
      <c r="K71" s="637"/>
      <c r="L71" s="637"/>
      <c r="M71" s="637"/>
    </row>
    <row r="72" spans="1:4" ht="19.5" customHeight="1">
      <c r="A72" s="140" t="s">
        <v>308</v>
      </c>
      <c r="B72" s="140"/>
      <c r="C72" s="140"/>
      <c r="D72" s="140"/>
    </row>
    <row r="73" spans="1:13" ht="68.25" customHeight="1">
      <c r="A73" s="659" t="s">
        <v>420</v>
      </c>
      <c r="B73" s="659"/>
      <c r="C73" s="659"/>
      <c r="D73" s="659"/>
      <c r="E73" s="659"/>
      <c r="F73" s="659"/>
      <c r="G73" s="659"/>
      <c r="H73" s="659"/>
      <c r="I73" s="659"/>
      <c r="J73" s="659"/>
      <c r="K73" s="659"/>
      <c r="L73" s="659"/>
      <c r="M73" s="659"/>
    </row>
    <row r="74" spans="1:4" ht="14.25" customHeight="1">
      <c r="A74" s="134" t="s">
        <v>310</v>
      </c>
      <c r="B74" s="134"/>
      <c r="C74" s="134"/>
      <c r="D74" s="134"/>
    </row>
    <row r="75" spans="1:4" ht="19.5" customHeight="1">
      <c r="A75" s="147" t="s">
        <v>311</v>
      </c>
      <c r="B75" s="147"/>
      <c r="C75" s="147"/>
      <c r="D75" s="147"/>
    </row>
    <row r="76" spans="1:5" ht="15.75">
      <c r="A76" s="655" t="s">
        <v>312</v>
      </c>
      <c r="B76" s="655"/>
      <c r="C76" s="655"/>
      <c r="D76" s="655"/>
      <c r="E76" s="655"/>
    </row>
    <row r="77" spans="1:13" ht="15.75">
      <c r="A77" s="655"/>
      <c r="B77" s="655"/>
      <c r="C77" s="655"/>
      <c r="D77" s="655"/>
      <c r="E77" s="655"/>
      <c r="G77" s="665"/>
      <c r="H77" s="665"/>
      <c r="J77" s="665" t="s">
        <v>639</v>
      </c>
      <c r="K77" s="665"/>
      <c r="L77" s="665"/>
      <c r="M77" s="665"/>
    </row>
    <row r="78" spans="1:13" ht="15.75" customHeight="1">
      <c r="A78" s="119"/>
      <c r="B78" s="119"/>
      <c r="C78" s="119"/>
      <c r="D78" s="119"/>
      <c r="E78" s="119"/>
      <c r="J78" s="666" t="s">
        <v>313</v>
      </c>
      <c r="K78" s="666"/>
      <c r="L78" s="666"/>
      <c r="M78" s="666"/>
    </row>
    <row r="79" spans="1:13" ht="43.5" customHeight="1">
      <c r="A79" s="655" t="s">
        <v>314</v>
      </c>
      <c r="B79" s="655"/>
      <c r="C79" s="655"/>
      <c r="D79" s="655"/>
      <c r="E79" s="655"/>
      <c r="G79" s="665"/>
      <c r="H79" s="665"/>
      <c r="J79" s="665" t="s">
        <v>643</v>
      </c>
      <c r="K79" s="665"/>
      <c r="L79" s="665"/>
      <c r="M79" s="665"/>
    </row>
    <row r="80" spans="1:13" ht="15.75" customHeight="1">
      <c r="A80" s="655"/>
      <c r="B80" s="655"/>
      <c r="C80" s="655"/>
      <c r="D80" s="655"/>
      <c r="E80" s="655"/>
      <c r="J80" s="666" t="s">
        <v>313</v>
      </c>
      <c r="K80" s="666"/>
      <c r="L80" s="666"/>
      <c r="M80" s="666"/>
    </row>
  </sheetData>
  <sheetProtection/>
  <mergeCells count="67">
    <mergeCell ref="A71:M71"/>
    <mergeCell ref="A73:M73"/>
    <mergeCell ref="A37:M37"/>
    <mergeCell ref="A59:M59"/>
    <mergeCell ref="A64:M64"/>
    <mergeCell ref="A69:M69"/>
    <mergeCell ref="E48:G48"/>
    <mergeCell ref="H48:J48"/>
    <mergeCell ref="A41:A42"/>
    <mergeCell ref="E41:G41"/>
    <mergeCell ref="J1:M4"/>
    <mergeCell ref="A11:A12"/>
    <mergeCell ref="R30:T30"/>
    <mergeCell ref="U30:W30"/>
    <mergeCell ref="A5:M5"/>
    <mergeCell ref="A6:M6"/>
    <mergeCell ref="E7:M7"/>
    <mergeCell ref="E8:M8"/>
    <mergeCell ref="E9:M9"/>
    <mergeCell ref="E10:M10"/>
    <mergeCell ref="X30:Z30"/>
    <mergeCell ref="E11:M11"/>
    <mergeCell ref="E12:M12"/>
    <mergeCell ref="B15:M15"/>
    <mergeCell ref="B16:M16"/>
    <mergeCell ref="B23:M23"/>
    <mergeCell ref="B24:M24"/>
    <mergeCell ref="B25:M25"/>
    <mergeCell ref="A20:M20"/>
    <mergeCell ref="A30:A31"/>
    <mergeCell ref="A48:A49"/>
    <mergeCell ref="B48:B49"/>
    <mergeCell ref="C48:C49"/>
    <mergeCell ref="D48:D49"/>
    <mergeCell ref="A7:A8"/>
    <mergeCell ref="A9:A10"/>
    <mergeCell ref="B17:M17"/>
    <mergeCell ref="A13:M13"/>
    <mergeCell ref="E30:G30"/>
    <mergeCell ref="H30:J30"/>
    <mergeCell ref="K30:M30"/>
    <mergeCell ref="B30:D31"/>
    <mergeCell ref="B32:D32"/>
    <mergeCell ref="B34:D34"/>
    <mergeCell ref="B35:D35"/>
    <mergeCell ref="A36:M36"/>
    <mergeCell ref="B33:D33"/>
    <mergeCell ref="A38:M38"/>
    <mergeCell ref="B41:D42"/>
    <mergeCell ref="K41:M41"/>
    <mergeCell ref="J78:M78"/>
    <mergeCell ref="J77:M77"/>
    <mergeCell ref="K48:M48"/>
    <mergeCell ref="A54:M54"/>
    <mergeCell ref="A58:M58"/>
    <mergeCell ref="A63:M63"/>
    <mergeCell ref="H41:J41"/>
    <mergeCell ref="J79:M79"/>
    <mergeCell ref="J80:M80"/>
    <mergeCell ref="B43:D43"/>
    <mergeCell ref="B44:D44"/>
    <mergeCell ref="A76:E77"/>
    <mergeCell ref="A79:E80"/>
    <mergeCell ref="G77:H77"/>
    <mergeCell ref="G79:H79"/>
    <mergeCell ref="A68:M68"/>
    <mergeCell ref="A70:M70"/>
  </mergeCells>
  <printOptions/>
  <pageMargins left="0.16" right="0.16" top="0.35" bottom="0.3" header="0.31496062992125984" footer="0.31496062992125984"/>
  <pageSetup horizontalDpi="600" verticalDpi="600" orientation="landscape" paperSize="9" scale="92" r:id="rId1"/>
</worksheet>
</file>

<file path=xl/worksheets/sheet9.xml><?xml version="1.0" encoding="utf-8"?>
<worksheet xmlns="http://schemas.openxmlformats.org/spreadsheetml/2006/main" xmlns:r="http://schemas.openxmlformats.org/officeDocument/2006/relationships">
  <dimension ref="A1:Z80"/>
  <sheetViews>
    <sheetView view="pageBreakPreview" zoomScaleSheetLayoutView="100" zoomScalePageLayoutView="0" workbookViewId="0" topLeftCell="A1">
      <selection activeCell="J81" sqref="J81:M81"/>
    </sheetView>
  </sheetViews>
  <sheetFormatPr defaultColWidth="9.00390625" defaultRowHeight="12.75"/>
  <cols>
    <col min="1" max="1" width="4.375" style="148" customWidth="1"/>
    <col min="2" max="2" width="19.00390625" style="148" customWidth="1"/>
    <col min="3" max="3" width="9.125" style="148" customWidth="1"/>
    <col min="4" max="4" width="11.875" style="148" customWidth="1"/>
    <col min="5" max="13" width="13.00390625" style="148" customWidth="1"/>
    <col min="14" max="16384" width="9.125" style="148" customWidth="1"/>
  </cols>
  <sheetData>
    <row r="1" spans="10:13" ht="15.75" customHeight="1">
      <c r="J1" s="635" t="s">
        <v>644</v>
      </c>
      <c r="K1" s="635"/>
      <c r="L1" s="635"/>
      <c r="M1" s="635"/>
    </row>
    <row r="2" spans="10:13" ht="15.75">
      <c r="J2" s="635"/>
      <c r="K2" s="635"/>
      <c r="L2" s="635"/>
      <c r="M2" s="635"/>
    </row>
    <row r="3" spans="10:13" ht="15.75">
      <c r="J3" s="635"/>
      <c r="K3" s="635"/>
      <c r="L3" s="635"/>
      <c r="M3" s="635"/>
    </row>
    <row r="4" spans="10:13" ht="15.75">
      <c r="J4" s="635"/>
      <c r="K4" s="635"/>
      <c r="L4" s="635"/>
      <c r="M4" s="635"/>
    </row>
    <row r="5" spans="1:13" ht="15.75">
      <c r="A5" s="625" t="s">
        <v>215</v>
      </c>
      <c r="B5" s="625"/>
      <c r="C5" s="625"/>
      <c r="D5" s="625"/>
      <c r="E5" s="625"/>
      <c r="F5" s="625"/>
      <c r="G5" s="625"/>
      <c r="H5" s="625"/>
      <c r="I5" s="625"/>
      <c r="J5" s="625"/>
      <c r="K5" s="625"/>
      <c r="L5" s="625"/>
      <c r="M5" s="625"/>
    </row>
    <row r="6" spans="1:13" ht="15.75">
      <c r="A6" s="625" t="s">
        <v>182</v>
      </c>
      <c r="B6" s="625"/>
      <c r="C6" s="625"/>
      <c r="D6" s="625"/>
      <c r="E6" s="625"/>
      <c r="F6" s="625"/>
      <c r="G6" s="625"/>
      <c r="H6" s="625"/>
      <c r="I6" s="625"/>
      <c r="J6" s="625"/>
      <c r="K6" s="625"/>
      <c r="L6" s="625"/>
      <c r="M6" s="625"/>
    </row>
    <row r="7" spans="1:13" ht="15.75">
      <c r="A7" s="636" t="s">
        <v>551</v>
      </c>
      <c r="B7" s="149" t="s">
        <v>552</v>
      </c>
      <c r="C7" s="112"/>
      <c r="E7" s="626" t="s">
        <v>553</v>
      </c>
      <c r="F7" s="626"/>
      <c r="G7" s="626"/>
      <c r="H7" s="626"/>
      <c r="I7" s="626"/>
      <c r="J7" s="626"/>
      <c r="K7" s="626"/>
      <c r="L7" s="626"/>
      <c r="M7" s="626"/>
    </row>
    <row r="8" spans="1:13" ht="15" customHeight="1">
      <c r="A8" s="636"/>
      <c r="B8" s="150" t="s">
        <v>646</v>
      </c>
      <c r="C8" s="112"/>
      <c r="E8" s="627" t="s">
        <v>555</v>
      </c>
      <c r="F8" s="627"/>
      <c r="G8" s="627"/>
      <c r="H8" s="627"/>
      <c r="I8" s="627"/>
      <c r="J8" s="627"/>
      <c r="K8" s="627"/>
      <c r="L8" s="627"/>
      <c r="M8" s="627"/>
    </row>
    <row r="9" spans="1:13" ht="15.75">
      <c r="A9" s="636" t="s">
        <v>556</v>
      </c>
      <c r="B9" s="149" t="s">
        <v>557</v>
      </c>
      <c r="C9" s="112"/>
      <c r="E9" s="626" t="s">
        <v>553</v>
      </c>
      <c r="F9" s="626"/>
      <c r="G9" s="626"/>
      <c r="H9" s="626"/>
      <c r="I9" s="626"/>
      <c r="J9" s="626"/>
      <c r="K9" s="626"/>
      <c r="L9" s="626"/>
      <c r="M9" s="626"/>
    </row>
    <row r="10" spans="1:13" ht="15" customHeight="1">
      <c r="A10" s="636"/>
      <c r="B10" s="150" t="s">
        <v>646</v>
      </c>
      <c r="C10" s="112"/>
      <c r="E10" s="628" t="s">
        <v>558</v>
      </c>
      <c r="F10" s="628"/>
      <c r="G10" s="628"/>
      <c r="H10" s="628"/>
      <c r="I10" s="628"/>
      <c r="J10" s="628"/>
      <c r="K10" s="628"/>
      <c r="L10" s="628"/>
      <c r="M10" s="628"/>
    </row>
    <row r="11" spans="1:13" ht="15.75">
      <c r="A11" s="636" t="s">
        <v>559</v>
      </c>
      <c r="B11" s="149" t="s">
        <v>421</v>
      </c>
      <c r="C11" s="149" t="s">
        <v>422</v>
      </c>
      <c r="E11" s="626" t="s">
        <v>423</v>
      </c>
      <c r="F11" s="626"/>
      <c r="G11" s="626"/>
      <c r="H11" s="626"/>
      <c r="I11" s="626"/>
      <c r="J11" s="626"/>
      <c r="K11" s="626"/>
      <c r="L11" s="626"/>
      <c r="M11" s="626"/>
    </row>
    <row r="12" spans="1:13" ht="25.5" customHeight="1">
      <c r="A12" s="636"/>
      <c r="B12" s="151" t="s">
        <v>650</v>
      </c>
      <c r="C12" s="151" t="s">
        <v>563</v>
      </c>
      <c r="E12" s="627" t="s">
        <v>564</v>
      </c>
      <c r="F12" s="627"/>
      <c r="G12" s="627"/>
      <c r="H12" s="627"/>
      <c r="I12" s="627"/>
      <c r="J12" s="627"/>
      <c r="K12" s="627"/>
      <c r="L12" s="627"/>
      <c r="M12" s="627"/>
    </row>
    <row r="13" spans="1:13" ht="19.5" customHeight="1">
      <c r="A13" s="619" t="s">
        <v>651</v>
      </c>
      <c r="B13" s="619"/>
      <c r="C13" s="619"/>
      <c r="D13" s="619"/>
      <c r="E13" s="619"/>
      <c r="F13" s="619"/>
      <c r="G13" s="619"/>
      <c r="H13" s="619"/>
      <c r="I13" s="619"/>
      <c r="J13" s="619"/>
      <c r="K13" s="619"/>
      <c r="L13" s="619"/>
      <c r="M13" s="619"/>
    </row>
    <row r="14" ht="15.75">
      <c r="A14" s="152"/>
    </row>
    <row r="15" spans="1:13" ht="31.5">
      <c r="A15" s="110" t="s">
        <v>576</v>
      </c>
      <c r="B15" s="634" t="s">
        <v>652</v>
      </c>
      <c r="C15" s="634"/>
      <c r="D15" s="634"/>
      <c r="E15" s="634"/>
      <c r="F15" s="634"/>
      <c r="G15" s="634"/>
      <c r="H15" s="634"/>
      <c r="I15" s="634"/>
      <c r="J15" s="634"/>
      <c r="K15" s="634"/>
      <c r="L15" s="634"/>
      <c r="M15" s="634"/>
    </row>
    <row r="16" spans="1:13" ht="15.75">
      <c r="A16" s="110">
        <v>1</v>
      </c>
      <c r="B16" s="631" t="s">
        <v>653</v>
      </c>
      <c r="C16" s="632"/>
      <c r="D16" s="632"/>
      <c r="E16" s="632"/>
      <c r="F16" s="632"/>
      <c r="G16" s="632"/>
      <c r="H16" s="632"/>
      <c r="I16" s="632"/>
      <c r="J16" s="632"/>
      <c r="K16" s="632"/>
      <c r="L16" s="632"/>
      <c r="M16" s="633"/>
    </row>
    <row r="17" spans="1:13" ht="15.75">
      <c r="A17" s="110"/>
      <c r="B17" s="634"/>
      <c r="C17" s="634"/>
      <c r="D17" s="634"/>
      <c r="E17" s="634"/>
      <c r="F17" s="634"/>
      <c r="G17" s="634"/>
      <c r="H17" s="634"/>
      <c r="I17" s="634"/>
      <c r="J17" s="634"/>
      <c r="K17" s="634"/>
      <c r="L17" s="634"/>
      <c r="M17" s="634"/>
    </row>
    <row r="18" ht="15.75">
      <c r="A18" s="152"/>
    </row>
    <row r="19" ht="15.75">
      <c r="A19" s="153" t="s">
        <v>654</v>
      </c>
    </row>
    <row r="20" spans="1:13" ht="33" customHeight="1">
      <c r="A20" s="641" t="s">
        <v>424</v>
      </c>
      <c r="B20" s="641"/>
      <c r="C20" s="641"/>
      <c r="D20" s="641"/>
      <c r="E20" s="641"/>
      <c r="F20" s="641"/>
      <c r="G20" s="641"/>
      <c r="H20" s="641"/>
      <c r="I20" s="641"/>
      <c r="J20" s="641"/>
      <c r="K20" s="641"/>
      <c r="L20" s="641"/>
      <c r="M20" s="641"/>
    </row>
    <row r="21" ht="15.75">
      <c r="A21" s="153" t="s">
        <v>656</v>
      </c>
    </row>
    <row r="22" ht="15.75">
      <c r="A22" s="152"/>
    </row>
    <row r="23" spans="1:13" ht="32.25" customHeight="1">
      <c r="A23" s="110" t="s">
        <v>576</v>
      </c>
      <c r="B23" s="634" t="s">
        <v>657</v>
      </c>
      <c r="C23" s="634"/>
      <c r="D23" s="634"/>
      <c r="E23" s="634"/>
      <c r="F23" s="634"/>
      <c r="G23" s="634"/>
      <c r="H23" s="634"/>
      <c r="I23" s="634"/>
      <c r="J23" s="634"/>
      <c r="K23" s="634"/>
      <c r="L23" s="634"/>
      <c r="M23" s="634"/>
    </row>
    <row r="24" spans="1:13" ht="30" customHeight="1">
      <c r="A24" s="110">
        <v>1</v>
      </c>
      <c r="B24" s="631" t="s">
        <v>425</v>
      </c>
      <c r="C24" s="632"/>
      <c r="D24" s="632"/>
      <c r="E24" s="632"/>
      <c r="F24" s="632"/>
      <c r="G24" s="632"/>
      <c r="H24" s="632"/>
      <c r="I24" s="632"/>
      <c r="J24" s="632"/>
      <c r="K24" s="632"/>
      <c r="L24" s="632"/>
      <c r="M24" s="633"/>
    </row>
    <row r="25" spans="1:13" ht="15.75">
      <c r="A25" s="110"/>
      <c r="B25" s="634"/>
      <c r="C25" s="634"/>
      <c r="D25" s="634"/>
      <c r="E25" s="634"/>
      <c r="F25" s="634"/>
      <c r="G25" s="634"/>
      <c r="H25" s="634"/>
      <c r="I25" s="634"/>
      <c r="J25" s="634"/>
      <c r="K25" s="634"/>
      <c r="L25" s="634"/>
      <c r="M25" s="634"/>
    </row>
    <row r="26" ht="15.75">
      <c r="A26" s="152"/>
    </row>
    <row r="27" ht="15.75">
      <c r="A27" s="153" t="s">
        <v>658</v>
      </c>
    </row>
    <row r="28" ht="15.75">
      <c r="B28" s="112" t="s">
        <v>659</v>
      </c>
    </row>
    <row r="29" ht="15.75">
      <c r="A29" s="152"/>
    </row>
    <row r="30" spans="1:26" ht="30" customHeight="1">
      <c r="A30" s="634" t="s">
        <v>576</v>
      </c>
      <c r="B30" s="634" t="s">
        <v>660</v>
      </c>
      <c r="C30" s="634"/>
      <c r="D30" s="634"/>
      <c r="E30" s="634" t="s">
        <v>568</v>
      </c>
      <c r="F30" s="634"/>
      <c r="G30" s="634"/>
      <c r="H30" s="634" t="s">
        <v>661</v>
      </c>
      <c r="I30" s="634"/>
      <c r="J30" s="634"/>
      <c r="K30" s="634" t="s">
        <v>570</v>
      </c>
      <c r="L30" s="634"/>
      <c r="M30" s="634"/>
      <c r="R30" s="624"/>
      <c r="S30" s="624"/>
      <c r="T30" s="624"/>
      <c r="U30" s="624"/>
      <c r="V30" s="624"/>
      <c r="W30" s="624"/>
      <c r="X30" s="624"/>
      <c r="Y30" s="624"/>
      <c r="Z30" s="624"/>
    </row>
    <row r="31" spans="1:26" ht="33" customHeight="1">
      <c r="A31" s="634"/>
      <c r="B31" s="634"/>
      <c r="C31" s="634"/>
      <c r="D31" s="634"/>
      <c r="E31" s="110" t="s">
        <v>571</v>
      </c>
      <c r="F31" s="110" t="s">
        <v>572</v>
      </c>
      <c r="G31" s="110" t="s">
        <v>573</v>
      </c>
      <c r="H31" s="110" t="s">
        <v>571</v>
      </c>
      <c r="I31" s="110" t="s">
        <v>572</v>
      </c>
      <c r="J31" s="110" t="s">
        <v>573</v>
      </c>
      <c r="K31" s="110" t="s">
        <v>571</v>
      </c>
      <c r="L31" s="110" t="s">
        <v>572</v>
      </c>
      <c r="M31" s="110" t="s">
        <v>573</v>
      </c>
      <c r="R31" s="154"/>
      <c r="S31" s="154"/>
      <c r="T31" s="154"/>
      <c r="U31" s="154"/>
      <c r="V31" s="154"/>
      <c r="W31" s="154"/>
      <c r="X31" s="154"/>
      <c r="Y31" s="154"/>
      <c r="Z31" s="154"/>
    </row>
    <row r="32" spans="1:26" ht="15.75">
      <c r="A32" s="110">
        <v>1</v>
      </c>
      <c r="B32" s="634">
        <v>2</v>
      </c>
      <c r="C32" s="634"/>
      <c r="D32" s="634"/>
      <c r="E32" s="110">
        <v>3</v>
      </c>
      <c r="F32" s="110">
        <v>4</v>
      </c>
      <c r="G32" s="110">
        <v>5</v>
      </c>
      <c r="H32" s="110">
        <v>6</v>
      </c>
      <c r="I32" s="110">
        <v>7</v>
      </c>
      <c r="J32" s="110">
        <v>8</v>
      </c>
      <c r="K32" s="110">
        <v>9</v>
      </c>
      <c r="L32" s="110">
        <v>10</v>
      </c>
      <c r="M32" s="110">
        <v>11</v>
      </c>
      <c r="R32" s="154"/>
      <c r="S32" s="154"/>
      <c r="T32" s="154"/>
      <c r="U32" s="154"/>
      <c r="V32" s="154"/>
      <c r="W32" s="154"/>
      <c r="X32" s="154"/>
      <c r="Y32" s="154"/>
      <c r="Z32" s="154"/>
    </row>
    <row r="33" spans="1:26" ht="63.75" customHeight="1">
      <c r="A33" s="110"/>
      <c r="B33" s="621" t="s">
        <v>425</v>
      </c>
      <c r="C33" s="622"/>
      <c r="D33" s="623"/>
      <c r="E33" s="110">
        <v>1015050</v>
      </c>
      <c r="F33" s="110"/>
      <c r="G33" s="110">
        <f>E33+F33</f>
        <v>1015050</v>
      </c>
      <c r="H33" s="110">
        <v>588886.8</v>
      </c>
      <c r="I33" s="110"/>
      <c r="J33" s="110">
        <f>H33+I33</f>
        <v>588886.8</v>
      </c>
      <c r="K33" s="110">
        <f>H33-E33</f>
        <v>-426163.19999999995</v>
      </c>
      <c r="L33" s="110"/>
      <c r="M33" s="110">
        <f>J33-G33</f>
        <v>-426163.19999999995</v>
      </c>
      <c r="R33" s="154"/>
      <c r="S33" s="154"/>
      <c r="T33" s="154"/>
      <c r="U33" s="154"/>
      <c r="V33" s="154"/>
      <c r="W33" s="154"/>
      <c r="X33" s="154"/>
      <c r="Y33" s="154"/>
      <c r="Z33" s="154"/>
    </row>
    <row r="34" spans="1:26" ht="15.75">
      <c r="A34" s="110"/>
      <c r="B34" s="609"/>
      <c r="C34" s="610"/>
      <c r="D34" s="611"/>
      <c r="E34" s="110"/>
      <c r="F34" s="110"/>
      <c r="G34" s="110"/>
      <c r="H34" s="110"/>
      <c r="I34" s="110"/>
      <c r="J34" s="110"/>
      <c r="K34" s="110"/>
      <c r="L34" s="110"/>
      <c r="M34" s="110"/>
      <c r="R34" s="154"/>
      <c r="S34" s="154"/>
      <c r="T34" s="154"/>
      <c r="U34" s="154"/>
      <c r="V34" s="154"/>
      <c r="W34" s="154"/>
      <c r="X34" s="154"/>
      <c r="Y34" s="154"/>
      <c r="Z34" s="154"/>
    </row>
    <row r="35" spans="1:26" ht="15.75">
      <c r="A35" s="110"/>
      <c r="B35" s="634" t="s">
        <v>592</v>
      </c>
      <c r="C35" s="634"/>
      <c r="D35" s="634"/>
      <c r="E35" s="110">
        <f>E33</f>
        <v>1015050</v>
      </c>
      <c r="F35" s="110">
        <f aca="true" t="shared" si="0" ref="F35:M35">F33</f>
        <v>0</v>
      </c>
      <c r="G35" s="110">
        <f t="shared" si="0"/>
        <v>1015050</v>
      </c>
      <c r="H35" s="110">
        <f t="shared" si="0"/>
        <v>588886.8</v>
      </c>
      <c r="I35" s="110">
        <f t="shared" si="0"/>
        <v>0</v>
      </c>
      <c r="J35" s="110">
        <f t="shared" si="0"/>
        <v>588886.8</v>
      </c>
      <c r="K35" s="110">
        <f t="shared" si="0"/>
        <v>-426163.19999999995</v>
      </c>
      <c r="L35" s="110">
        <f t="shared" si="0"/>
        <v>0</v>
      </c>
      <c r="M35" s="110">
        <f t="shared" si="0"/>
        <v>-426163.19999999995</v>
      </c>
      <c r="R35" s="154"/>
      <c r="S35" s="154"/>
      <c r="T35" s="154"/>
      <c r="U35" s="154"/>
      <c r="V35" s="154"/>
      <c r="W35" s="154"/>
      <c r="X35" s="154"/>
      <c r="Y35" s="154"/>
      <c r="Z35" s="154"/>
    </row>
    <row r="36" spans="1:13" ht="32.25" customHeight="1">
      <c r="A36" s="620" t="s">
        <v>342</v>
      </c>
      <c r="B36" s="620"/>
      <c r="C36" s="620"/>
      <c r="D36" s="620"/>
      <c r="E36" s="620"/>
      <c r="F36" s="620"/>
      <c r="G36" s="620"/>
      <c r="H36" s="620"/>
      <c r="I36" s="620"/>
      <c r="J36" s="620"/>
      <c r="K36" s="620"/>
      <c r="L36" s="620"/>
      <c r="M36" s="620"/>
    </row>
    <row r="37" spans="1:13" ht="15.75">
      <c r="A37" s="642" t="s">
        <v>390</v>
      </c>
      <c r="B37" s="629"/>
      <c r="C37" s="629"/>
      <c r="D37" s="629"/>
      <c r="E37" s="629"/>
      <c r="F37" s="629"/>
      <c r="G37" s="629"/>
      <c r="H37" s="629"/>
      <c r="I37" s="629"/>
      <c r="J37" s="629"/>
      <c r="K37" s="629"/>
      <c r="L37" s="629"/>
      <c r="M37" s="630"/>
    </row>
    <row r="38" spans="1:13" ht="33" customHeight="1">
      <c r="A38" s="641" t="s">
        <v>668</v>
      </c>
      <c r="B38" s="641"/>
      <c r="C38" s="641"/>
      <c r="D38" s="641"/>
      <c r="E38" s="641"/>
      <c r="F38" s="641"/>
      <c r="G38" s="641"/>
      <c r="H38" s="641"/>
      <c r="I38" s="641"/>
      <c r="J38" s="641"/>
      <c r="K38" s="641"/>
      <c r="L38" s="641"/>
      <c r="M38" s="641"/>
    </row>
    <row r="39" ht="15.75">
      <c r="B39" s="112" t="s">
        <v>659</v>
      </c>
    </row>
    <row r="40" ht="15.75">
      <c r="A40" s="152"/>
    </row>
    <row r="41" spans="1:13" ht="31.5" customHeight="1">
      <c r="A41" s="634" t="s">
        <v>669</v>
      </c>
      <c r="B41" s="634" t="s">
        <v>670</v>
      </c>
      <c r="C41" s="634"/>
      <c r="D41" s="634"/>
      <c r="E41" s="634" t="s">
        <v>568</v>
      </c>
      <c r="F41" s="634"/>
      <c r="G41" s="634"/>
      <c r="H41" s="634" t="s">
        <v>661</v>
      </c>
      <c r="I41" s="634"/>
      <c r="J41" s="634"/>
      <c r="K41" s="634" t="s">
        <v>570</v>
      </c>
      <c r="L41" s="634"/>
      <c r="M41" s="634"/>
    </row>
    <row r="42" spans="1:13" ht="33.75" customHeight="1">
      <c r="A42" s="634"/>
      <c r="B42" s="634"/>
      <c r="C42" s="634"/>
      <c r="D42" s="634"/>
      <c r="E42" s="110" t="s">
        <v>571</v>
      </c>
      <c r="F42" s="110" t="s">
        <v>572</v>
      </c>
      <c r="G42" s="110" t="s">
        <v>573</v>
      </c>
      <c r="H42" s="110" t="s">
        <v>571</v>
      </c>
      <c r="I42" s="110" t="s">
        <v>572</v>
      </c>
      <c r="J42" s="110" t="s">
        <v>573</v>
      </c>
      <c r="K42" s="110" t="s">
        <v>571</v>
      </c>
      <c r="L42" s="110" t="s">
        <v>572</v>
      </c>
      <c r="M42" s="110" t="s">
        <v>573</v>
      </c>
    </row>
    <row r="43" spans="1:13" ht="15.75">
      <c r="A43" s="110">
        <v>1</v>
      </c>
      <c r="B43" s="634">
        <v>2</v>
      </c>
      <c r="C43" s="634"/>
      <c r="D43" s="634"/>
      <c r="E43" s="110">
        <v>3</v>
      </c>
      <c r="F43" s="110">
        <v>4</v>
      </c>
      <c r="G43" s="110">
        <v>5</v>
      </c>
      <c r="H43" s="110">
        <v>6</v>
      </c>
      <c r="I43" s="110">
        <v>7</v>
      </c>
      <c r="J43" s="110">
        <v>8</v>
      </c>
      <c r="K43" s="110">
        <v>9</v>
      </c>
      <c r="L43" s="110">
        <v>10</v>
      </c>
      <c r="M43" s="110">
        <v>11</v>
      </c>
    </row>
    <row r="44" spans="1:13" ht="15.75">
      <c r="A44" s="110"/>
      <c r="B44" s="634"/>
      <c r="C44" s="634"/>
      <c r="D44" s="634"/>
      <c r="E44" s="110"/>
      <c r="F44" s="110"/>
      <c r="G44" s="110"/>
      <c r="H44" s="110"/>
      <c r="I44" s="110"/>
      <c r="J44" s="110"/>
      <c r="K44" s="110"/>
      <c r="L44" s="110"/>
      <c r="M44" s="110"/>
    </row>
    <row r="45" ht="15.75">
      <c r="A45" s="152"/>
    </row>
    <row r="46" ht="15.75">
      <c r="A46" s="153" t="s">
        <v>672</v>
      </c>
    </row>
    <row r="47" ht="15.75">
      <c r="A47" s="152"/>
    </row>
    <row r="48" spans="1:13" ht="29.25" customHeight="1">
      <c r="A48" s="634" t="s">
        <v>669</v>
      </c>
      <c r="B48" s="634" t="s">
        <v>602</v>
      </c>
      <c r="C48" s="634" t="s">
        <v>603</v>
      </c>
      <c r="D48" s="634" t="s">
        <v>604</v>
      </c>
      <c r="E48" s="634" t="s">
        <v>568</v>
      </c>
      <c r="F48" s="634"/>
      <c r="G48" s="634"/>
      <c r="H48" s="634" t="s">
        <v>673</v>
      </c>
      <c r="I48" s="634"/>
      <c r="J48" s="634"/>
      <c r="K48" s="634" t="s">
        <v>570</v>
      </c>
      <c r="L48" s="634"/>
      <c r="M48" s="634"/>
    </row>
    <row r="49" spans="1:13" ht="30.75" customHeight="1">
      <c r="A49" s="634"/>
      <c r="B49" s="634"/>
      <c r="C49" s="634"/>
      <c r="D49" s="634"/>
      <c r="E49" s="110" t="s">
        <v>571</v>
      </c>
      <c r="F49" s="110" t="s">
        <v>572</v>
      </c>
      <c r="G49" s="110" t="s">
        <v>573</v>
      </c>
      <c r="H49" s="110" t="s">
        <v>571</v>
      </c>
      <c r="I49" s="110" t="s">
        <v>572</v>
      </c>
      <c r="J49" s="110" t="s">
        <v>573</v>
      </c>
      <c r="K49" s="110" t="s">
        <v>571</v>
      </c>
      <c r="L49" s="110" t="s">
        <v>572</v>
      </c>
      <c r="M49" s="110" t="s">
        <v>573</v>
      </c>
    </row>
    <row r="50" spans="1:13" ht="15.75">
      <c r="A50" s="110">
        <v>1</v>
      </c>
      <c r="B50" s="110">
        <v>2</v>
      </c>
      <c r="C50" s="110">
        <v>3</v>
      </c>
      <c r="D50" s="110">
        <v>4</v>
      </c>
      <c r="E50" s="110">
        <v>5</v>
      </c>
      <c r="F50" s="110">
        <v>6</v>
      </c>
      <c r="G50" s="110">
        <v>7</v>
      </c>
      <c r="H50" s="110">
        <v>8</v>
      </c>
      <c r="I50" s="110">
        <v>9</v>
      </c>
      <c r="J50" s="110">
        <v>10</v>
      </c>
      <c r="K50" s="110">
        <v>11</v>
      </c>
      <c r="L50" s="110">
        <v>12</v>
      </c>
      <c r="M50" s="110">
        <v>13</v>
      </c>
    </row>
    <row r="51" spans="1:13" ht="15.75">
      <c r="A51" s="110">
        <v>1</v>
      </c>
      <c r="B51" s="110" t="s">
        <v>607</v>
      </c>
      <c r="C51" s="110"/>
      <c r="D51" s="110"/>
      <c r="E51" s="110"/>
      <c r="F51" s="110"/>
      <c r="G51" s="110"/>
      <c r="H51" s="110"/>
      <c r="I51" s="110"/>
      <c r="J51" s="110"/>
      <c r="K51" s="110"/>
      <c r="L51" s="110"/>
      <c r="M51" s="110"/>
    </row>
    <row r="52" spans="1:13" ht="15.75">
      <c r="A52" s="110"/>
      <c r="B52" s="110"/>
      <c r="C52" s="110"/>
      <c r="D52" s="110"/>
      <c r="E52" s="110"/>
      <c r="F52" s="110"/>
      <c r="G52" s="110"/>
      <c r="H52" s="110"/>
      <c r="I52" s="110"/>
      <c r="J52" s="110"/>
      <c r="K52" s="110"/>
      <c r="L52" s="110"/>
      <c r="M52" s="110"/>
    </row>
    <row r="53" spans="1:13" ht="15.75">
      <c r="A53" s="110"/>
      <c r="B53" s="110"/>
      <c r="C53" s="110"/>
      <c r="D53" s="110"/>
      <c r="E53" s="110"/>
      <c r="F53" s="110"/>
      <c r="G53" s="110"/>
      <c r="H53" s="110"/>
      <c r="I53" s="110"/>
      <c r="J53" s="110"/>
      <c r="K53" s="110"/>
      <c r="L53" s="110"/>
      <c r="M53" s="110"/>
    </row>
    <row r="54" spans="1:13" ht="15.75">
      <c r="A54" s="634" t="s">
        <v>305</v>
      </c>
      <c r="B54" s="634"/>
      <c r="C54" s="634"/>
      <c r="D54" s="634"/>
      <c r="E54" s="634"/>
      <c r="F54" s="634"/>
      <c r="G54" s="634"/>
      <c r="H54" s="634"/>
      <c r="I54" s="634"/>
      <c r="J54" s="634"/>
      <c r="K54" s="634"/>
      <c r="L54" s="634"/>
      <c r="M54" s="634"/>
    </row>
    <row r="55" spans="1:13" ht="15.75">
      <c r="A55" s="110">
        <v>2</v>
      </c>
      <c r="B55" s="110" t="s">
        <v>612</v>
      </c>
      <c r="C55" s="110"/>
      <c r="D55" s="110"/>
      <c r="E55" s="110"/>
      <c r="F55" s="110"/>
      <c r="G55" s="110"/>
      <c r="H55" s="110"/>
      <c r="I55" s="110"/>
      <c r="J55" s="110"/>
      <c r="K55" s="110"/>
      <c r="L55" s="110"/>
      <c r="M55" s="110"/>
    </row>
    <row r="56" spans="1:13" ht="192" customHeight="1">
      <c r="A56" s="110"/>
      <c r="B56" s="155" t="s">
        <v>426</v>
      </c>
      <c r="C56" s="156" t="s">
        <v>675</v>
      </c>
      <c r="D56" s="157" t="s">
        <v>427</v>
      </c>
      <c r="E56" s="156">
        <v>490</v>
      </c>
      <c r="F56" s="158"/>
      <c r="G56" s="158">
        <f>E56+F56</f>
        <v>490</v>
      </c>
      <c r="H56" s="158">
        <v>285</v>
      </c>
      <c r="I56" s="158"/>
      <c r="J56" s="158">
        <f>H56+I56</f>
        <v>285</v>
      </c>
      <c r="K56" s="158">
        <f>H56-E56</f>
        <v>-205</v>
      </c>
      <c r="L56" s="158"/>
      <c r="M56" s="158">
        <f>J56-G56</f>
        <v>-205</v>
      </c>
    </row>
    <row r="57" spans="1:13" ht="15.75">
      <c r="A57" s="110"/>
      <c r="B57" s="110"/>
      <c r="C57" s="110"/>
      <c r="D57" s="110"/>
      <c r="E57" s="110"/>
      <c r="F57" s="110"/>
      <c r="G57" s="110"/>
      <c r="H57" s="110"/>
      <c r="I57" s="110"/>
      <c r="J57" s="110"/>
      <c r="K57" s="110"/>
      <c r="L57" s="110"/>
      <c r="M57" s="110"/>
    </row>
    <row r="58" spans="1:13" ht="15.75">
      <c r="A58" s="634" t="s">
        <v>305</v>
      </c>
      <c r="B58" s="634"/>
      <c r="C58" s="634"/>
      <c r="D58" s="634"/>
      <c r="E58" s="634"/>
      <c r="F58" s="634"/>
      <c r="G58" s="634"/>
      <c r="H58" s="634"/>
      <c r="I58" s="634"/>
      <c r="J58" s="634"/>
      <c r="K58" s="634"/>
      <c r="L58" s="634"/>
      <c r="M58" s="634"/>
    </row>
    <row r="59" spans="1:13" ht="32.25" customHeight="1">
      <c r="A59" s="631" t="s">
        <v>428</v>
      </c>
      <c r="B59" s="632"/>
      <c r="C59" s="632"/>
      <c r="D59" s="632"/>
      <c r="E59" s="632"/>
      <c r="F59" s="632"/>
      <c r="G59" s="632"/>
      <c r="H59" s="632"/>
      <c r="I59" s="632"/>
      <c r="J59" s="632"/>
      <c r="K59" s="632"/>
      <c r="L59" s="632"/>
      <c r="M59" s="633"/>
    </row>
    <row r="60" spans="1:13" ht="15.75">
      <c r="A60" s="110">
        <v>3</v>
      </c>
      <c r="B60" s="110" t="s">
        <v>617</v>
      </c>
      <c r="C60" s="110"/>
      <c r="D60" s="110"/>
      <c r="E60" s="110"/>
      <c r="F60" s="110"/>
      <c r="G60" s="110"/>
      <c r="H60" s="110"/>
      <c r="I60" s="110"/>
      <c r="J60" s="110"/>
      <c r="K60" s="110"/>
      <c r="L60" s="110"/>
      <c r="M60" s="110"/>
    </row>
    <row r="61" spans="1:13" ht="268.5">
      <c r="A61" s="110"/>
      <c r="B61" s="155" t="s">
        <v>429</v>
      </c>
      <c r="C61" s="156" t="s">
        <v>398</v>
      </c>
      <c r="D61" s="157" t="s">
        <v>430</v>
      </c>
      <c r="E61" s="158">
        <v>2071</v>
      </c>
      <c r="F61" s="158"/>
      <c r="G61" s="158">
        <f>E61+F61</f>
        <v>2071</v>
      </c>
      <c r="H61" s="158">
        <v>2066</v>
      </c>
      <c r="I61" s="158"/>
      <c r="J61" s="158">
        <f>H61+I61</f>
        <v>2066</v>
      </c>
      <c r="K61" s="158">
        <f>H61-E61</f>
        <v>-5</v>
      </c>
      <c r="L61" s="158"/>
      <c r="M61" s="158">
        <f>J61-G61</f>
        <v>-5</v>
      </c>
    </row>
    <row r="62" spans="1:13" ht="15.75">
      <c r="A62" s="110"/>
      <c r="B62" s="110"/>
      <c r="C62" s="110"/>
      <c r="D62" s="110"/>
      <c r="E62" s="110"/>
      <c r="F62" s="110"/>
      <c r="G62" s="110"/>
      <c r="H62" s="110"/>
      <c r="I62" s="110"/>
      <c r="J62" s="110"/>
      <c r="K62" s="110"/>
      <c r="L62" s="110"/>
      <c r="M62" s="110"/>
    </row>
    <row r="63" spans="1:13" ht="15.75">
      <c r="A63" s="634" t="s">
        <v>305</v>
      </c>
      <c r="B63" s="634"/>
      <c r="C63" s="634"/>
      <c r="D63" s="634"/>
      <c r="E63" s="634"/>
      <c r="F63" s="634"/>
      <c r="G63" s="634"/>
      <c r="H63" s="634"/>
      <c r="I63" s="634"/>
      <c r="J63" s="634"/>
      <c r="K63" s="634"/>
      <c r="L63" s="634"/>
      <c r="M63" s="634"/>
    </row>
    <row r="64" spans="1:13" ht="30.75" customHeight="1">
      <c r="A64" s="631" t="s">
        <v>431</v>
      </c>
      <c r="B64" s="632"/>
      <c r="C64" s="632"/>
      <c r="D64" s="632"/>
      <c r="E64" s="632"/>
      <c r="F64" s="632"/>
      <c r="G64" s="632"/>
      <c r="H64" s="632"/>
      <c r="I64" s="632"/>
      <c r="J64" s="632"/>
      <c r="K64" s="632"/>
      <c r="L64" s="632"/>
      <c r="M64" s="633"/>
    </row>
    <row r="65" spans="1:13" ht="15.75">
      <c r="A65" s="110">
        <v>4</v>
      </c>
      <c r="B65" s="110" t="s">
        <v>633</v>
      </c>
      <c r="C65" s="110"/>
      <c r="D65" s="110"/>
      <c r="E65" s="110"/>
      <c r="F65" s="110"/>
      <c r="G65" s="110"/>
      <c r="H65" s="110"/>
      <c r="I65" s="110"/>
      <c r="J65" s="110"/>
      <c r="K65" s="110"/>
      <c r="L65" s="110"/>
      <c r="M65" s="110"/>
    </row>
    <row r="66" spans="1:13" ht="15.75">
      <c r="A66" s="110"/>
      <c r="B66" s="110"/>
      <c r="C66" s="110"/>
      <c r="D66" s="110"/>
      <c r="E66" s="110"/>
      <c r="F66" s="110"/>
      <c r="G66" s="110"/>
      <c r="H66" s="110"/>
      <c r="I66" s="110"/>
      <c r="J66" s="110"/>
      <c r="K66" s="110"/>
      <c r="L66" s="110"/>
      <c r="M66" s="110"/>
    </row>
    <row r="67" spans="1:13" ht="15.75">
      <c r="A67" s="110"/>
      <c r="B67" s="110"/>
      <c r="C67" s="110"/>
      <c r="D67" s="110"/>
      <c r="E67" s="110"/>
      <c r="F67" s="110"/>
      <c r="G67" s="110"/>
      <c r="H67" s="110"/>
      <c r="I67" s="110"/>
      <c r="J67" s="110"/>
      <c r="K67" s="110"/>
      <c r="L67" s="110"/>
      <c r="M67" s="110"/>
    </row>
    <row r="68" spans="1:13" ht="15.75">
      <c r="A68" s="634" t="s">
        <v>305</v>
      </c>
      <c r="B68" s="634"/>
      <c r="C68" s="634"/>
      <c r="D68" s="634"/>
      <c r="E68" s="634"/>
      <c r="F68" s="634"/>
      <c r="G68" s="634"/>
      <c r="H68" s="634"/>
      <c r="I68" s="634"/>
      <c r="J68" s="634"/>
      <c r="K68" s="634"/>
      <c r="L68" s="634"/>
      <c r="M68" s="634"/>
    </row>
    <row r="69" spans="1:13" ht="15.75">
      <c r="A69" s="634" t="s">
        <v>306</v>
      </c>
      <c r="B69" s="634"/>
      <c r="C69" s="634"/>
      <c r="D69" s="634"/>
      <c r="E69" s="634"/>
      <c r="F69" s="634"/>
      <c r="G69" s="634"/>
      <c r="H69" s="634"/>
      <c r="I69" s="634"/>
      <c r="J69" s="634"/>
      <c r="K69" s="634"/>
      <c r="L69" s="634"/>
      <c r="M69" s="634"/>
    </row>
    <row r="70" spans="1:13" ht="86.25" customHeight="1">
      <c r="A70" s="631" t="s">
        <v>432</v>
      </c>
      <c r="B70" s="632"/>
      <c r="C70" s="632"/>
      <c r="D70" s="632"/>
      <c r="E70" s="632"/>
      <c r="F70" s="632"/>
      <c r="G70" s="632"/>
      <c r="H70" s="632"/>
      <c r="I70" s="632"/>
      <c r="J70" s="632"/>
      <c r="K70" s="632"/>
      <c r="L70" s="632"/>
      <c r="M70" s="633"/>
    </row>
    <row r="71" ht="15.75">
      <c r="A71" s="152"/>
    </row>
    <row r="72" spans="1:4" ht="19.5" customHeight="1">
      <c r="A72" s="153" t="s">
        <v>308</v>
      </c>
      <c r="B72" s="153"/>
      <c r="C72" s="153"/>
      <c r="D72" s="153"/>
    </row>
    <row r="73" spans="1:13" ht="52.5" customHeight="1">
      <c r="A73" s="641" t="s">
        <v>433</v>
      </c>
      <c r="B73" s="641"/>
      <c r="C73" s="641"/>
      <c r="D73" s="641"/>
      <c r="E73" s="641"/>
      <c r="F73" s="641"/>
      <c r="G73" s="641"/>
      <c r="H73" s="641"/>
      <c r="I73" s="641"/>
      <c r="J73" s="641"/>
      <c r="K73" s="641"/>
      <c r="L73" s="641"/>
      <c r="M73" s="641"/>
    </row>
    <row r="74" spans="1:4" ht="16.5" customHeight="1">
      <c r="A74" s="619" t="s">
        <v>310</v>
      </c>
      <c r="B74" s="619"/>
      <c r="C74" s="619"/>
      <c r="D74" s="619"/>
    </row>
    <row r="75" spans="1:4" ht="19.5" customHeight="1">
      <c r="A75" s="159" t="s">
        <v>311</v>
      </c>
      <c r="B75" s="159"/>
      <c r="C75" s="159"/>
      <c r="D75" s="159"/>
    </row>
    <row r="76" spans="1:5" ht="15.75">
      <c r="A76" s="614" t="s">
        <v>312</v>
      </c>
      <c r="B76" s="614"/>
      <c r="C76" s="614"/>
      <c r="D76" s="614"/>
      <c r="E76" s="614"/>
    </row>
    <row r="77" spans="1:13" ht="15.75">
      <c r="A77" s="614"/>
      <c r="B77" s="614"/>
      <c r="C77" s="614"/>
      <c r="D77" s="614"/>
      <c r="E77" s="614"/>
      <c r="G77" s="613"/>
      <c r="H77" s="613"/>
      <c r="J77" s="613" t="s">
        <v>639</v>
      </c>
      <c r="K77" s="613"/>
      <c r="L77" s="613"/>
      <c r="M77" s="613"/>
    </row>
    <row r="78" spans="1:13" ht="15.75" customHeight="1">
      <c r="A78" s="111"/>
      <c r="B78" s="111"/>
      <c r="C78" s="111"/>
      <c r="D78" s="111"/>
      <c r="E78" s="111"/>
      <c r="J78" s="612" t="s">
        <v>313</v>
      </c>
      <c r="K78" s="612"/>
      <c r="L78" s="612"/>
      <c r="M78" s="612"/>
    </row>
    <row r="79" spans="1:13" ht="43.5" customHeight="1">
      <c r="A79" s="614" t="s">
        <v>314</v>
      </c>
      <c r="B79" s="614"/>
      <c r="C79" s="614"/>
      <c r="D79" s="614"/>
      <c r="E79" s="614"/>
      <c r="G79" s="613"/>
      <c r="H79" s="613"/>
      <c r="J79" s="613" t="s">
        <v>643</v>
      </c>
      <c r="K79" s="613"/>
      <c r="L79" s="613"/>
      <c r="M79" s="613"/>
    </row>
    <row r="80" spans="1:13" ht="15.75" customHeight="1">
      <c r="A80" s="614"/>
      <c r="B80" s="614"/>
      <c r="C80" s="614"/>
      <c r="D80" s="614"/>
      <c r="E80" s="614"/>
      <c r="J80" s="612" t="s">
        <v>313</v>
      </c>
      <c r="K80" s="612"/>
      <c r="L80" s="612"/>
      <c r="M80" s="612"/>
    </row>
  </sheetData>
  <sheetProtection/>
  <mergeCells count="67">
    <mergeCell ref="J79:M79"/>
    <mergeCell ref="J80:M80"/>
    <mergeCell ref="B43:D43"/>
    <mergeCell ref="B44:D44"/>
    <mergeCell ref="A76:E77"/>
    <mergeCell ref="A79:E80"/>
    <mergeCell ref="G77:H77"/>
    <mergeCell ref="G79:H79"/>
    <mergeCell ref="A68:M68"/>
    <mergeCell ref="A69:M69"/>
    <mergeCell ref="A38:M38"/>
    <mergeCell ref="B41:D42"/>
    <mergeCell ref="K41:M41"/>
    <mergeCell ref="J78:M78"/>
    <mergeCell ref="J77:M77"/>
    <mergeCell ref="A74:D74"/>
    <mergeCell ref="K48:M48"/>
    <mergeCell ref="A54:M54"/>
    <mergeCell ref="A58:M58"/>
    <mergeCell ref="A63:M63"/>
    <mergeCell ref="B32:D32"/>
    <mergeCell ref="B35:D35"/>
    <mergeCell ref="A36:M36"/>
    <mergeCell ref="B33:D33"/>
    <mergeCell ref="B34:D34"/>
    <mergeCell ref="E30:G30"/>
    <mergeCell ref="H30:J30"/>
    <mergeCell ref="K30:M30"/>
    <mergeCell ref="B30:D31"/>
    <mergeCell ref="A7:A8"/>
    <mergeCell ref="A9:A10"/>
    <mergeCell ref="B17:M17"/>
    <mergeCell ref="A13:M13"/>
    <mergeCell ref="A48:A49"/>
    <mergeCell ref="B48:B49"/>
    <mergeCell ref="C48:C49"/>
    <mergeCell ref="D48:D49"/>
    <mergeCell ref="X30:Z30"/>
    <mergeCell ref="E11:M11"/>
    <mergeCell ref="E12:M12"/>
    <mergeCell ref="B15:M15"/>
    <mergeCell ref="B16:M16"/>
    <mergeCell ref="B23:M23"/>
    <mergeCell ref="B24:M24"/>
    <mergeCell ref="B25:M25"/>
    <mergeCell ref="A20:M20"/>
    <mergeCell ref="A30:A31"/>
    <mergeCell ref="J1:M4"/>
    <mergeCell ref="A11:A12"/>
    <mergeCell ref="R30:T30"/>
    <mergeCell ref="U30:W30"/>
    <mergeCell ref="A5:M5"/>
    <mergeCell ref="A6:M6"/>
    <mergeCell ref="E7:M7"/>
    <mergeCell ref="E8:M8"/>
    <mergeCell ref="E9:M9"/>
    <mergeCell ref="E10:M10"/>
    <mergeCell ref="A73:M73"/>
    <mergeCell ref="A37:M37"/>
    <mergeCell ref="A59:M59"/>
    <mergeCell ref="A64:M64"/>
    <mergeCell ref="A70:M70"/>
    <mergeCell ref="E48:G48"/>
    <mergeCell ref="H48:J48"/>
    <mergeCell ref="A41:A42"/>
    <mergeCell ref="E41:G41"/>
    <mergeCell ref="H41:J41"/>
  </mergeCells>
  <printOptions/>
  <pageMargins left="0.16" right="0.16" top="0.35" bottom="0.3" header="0.31496062992125984" footer="0.31496062992125984"/>
  <pageSetup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RePack by SPecialiST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dc:creator>
  <cp:keywords/>
  <dc:description/>
  <cp:lastModifiedBy>2</cp:lastModifiedBy>
  <dcterms:created xsi:type="dcterms:W3CDTF">2020-01-30T06:04:12Z</dcterms:created>
  <dcterms:modified xsi:type="dcterms:W3CDTF">2020-01-31T11:18:49Z</dcterms:modified>
  <cp:category/>
  <cp:version/>
  <cp:contentType/>
  <cp:contentStatus/>
</cp:coreProperties>
</file>