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480" windowHeight="9080" activeTab="0"/>
  </bookViews>
  <sheets>
    <sheet name="Лист1" sheetId="1" r:id="rId1"/>
  </sheets>
  <definedNames>
    <definedName name="_xlnm.Print_Titles" localSheetId="0">'Лист1'!$8:$13</definedName>
  </definedNames>
  <calcPr fullCalcOnLoad="1"/>
</workbook>
</file>

<file path=xl/sharedStrings.xml><?xml version="1.0" encoding="utf-8"?>
<sst xmlns="http://schemas.openxmlformats.org/spreadsheetml/2006/main" count="229" uniqueCount="178">
  <si>
    <t>(грн.)</t>
  </si>
  <si>
    <t>Код типової відомчої класифкації видатків</t>
  </si>
  <si>
    <t xml:space="preserve">Назва головного розпорядника коштів    </t>
  </si>
  <si>
    <t>Видатки загального фонду</t>
  </si>
  <si>
    <t>Видатки спеціального фонду</t>
  </si>
  <si>
    <t>РАЗОМ</t>
  </si>
  <si>
    <t>Всього</t>
  </si>
  <si>
    <t>з них:</t>
  </si>
  <si>
    <t>споживання</t>
  </si>
  <si>
    <t>розвитку</t>
  </si>
  <si>
    <t>з них</t>
  </si>
  <si>
    <t>оплата праці</t>
  </si>
  <si>
    <t>комунальні послуги та енергоносії</t>
  </si>
  <si>
    <t>бюджет розвитку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</si>
  <si>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</si>
  <si>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</si>
  <si>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Виконавчий комітет Новокаховської міської ради</t>
  </si>
  <si>
    <t>010000</t>
  </si>
  <si>
    <t>Державне управлiння</t>
  </si>
  <si>
    <t>010116</t>
  </si>
  <si>
    <t>Органи мiсцевого самоврядування</t>
  </si>
  <si>
    <t>080000</t>
  </si>
  <si>
    <t>Охорона здоров`я</t>
  </si>
  <si>
    <t>080101</t>
  </si>
  <si>
    <t>Лікарні</t>
  </si>
  <si>
    <t>081002</t>
  </si>
  <si>
    <t>Iншi заходи по охоронi здоров`я</t>
  </si>
  <si>
    <t>090000</t>
  </si>
  <si>
    <t>Соцiальний захист та соцiальне забезпечення</t>
  </si>
  <si>
    <t>090412</t>
  </si>
  <si>
    <t>Iншi видатки на соціальний захист населення</t>
  </si>
  <si>
    <t>090416</t>
  </si>
  <si>
    <t>Iншi видатки на соціальний захист ветеранів війни та праці</t>
  </si>
  <si>
    <t>090802</t>
  </si>
  <si>
    <t>Інші програми соціального захисту дітей</t>
  </si>
  <si>
    <t>091101</t>
  </si>
  <si>
    <t>Утримання центрiв соцiальних служб для сім`ї, дітей та молоді</t>
  </si>
  <si>
    <t>Житлово-комунальне господарство</t>
  </si>
  <si>
    <t>Благоустрiй мiст, сіл, селищ</t>
  </si>
  <si>
    <t>Засоби масової iнформацiї</t>
  </si>
  <si>
    <t>Телебачення i радiомовлення</t>
  </si>
  <si>
    <t>Перiодичнi видання (газети та журнали)</t>
  </si>
  <si>
    <t>160000</t>
  </si>
  <si>
    <t>Сільське і лісове господарство, рибне господарство та мисливство</t>
  </si>
  <si>
    <t>160101</t>
  </si>
  <si>
    <t>Землеустрiй</t>
  </si>
  <si>
    <t>Транспорт, дорожнє господарство, зв`язок, телекомунiкацiї та iнформатика</t>
  </si>
  <si>
    <t>Видатки, не вiднесенi до основних груп</t>
  </si>
  <si>
    <t>Іншi видатки</t>
  </si>
  <si>
    <t>03</t>
  </si>
  <si>
    <t>091103</t>
  </si>
  <si>
    <t>Соціальні програми i заходи державних органiв у справах молоді</t>
  </si>
  <si>
    <t>11</t>
  </si>
  <si>
    <t>Фiзична культура i спорт</t>
  </si>
  <si>
    <t>Проведення навчально-тренувальних зборiв i змагань</t>
  </si>
  <si>
    <t>Утримання та навчально-тренувальна робота дитячо-юнацьких спортивних шкiл</t>
  </si>
  <si>
    <t>Фiнансова пiдтримка спортивних споруд</t>
  </si>
  <si>
    <t>Iншi видатки</t>
  </si>
  <si>
    <t>Централiзованi бухгалтерiї</t>
  </si>
  <si>
    <t>Управління праці та соціального захисту населення</t>
  </si>
  <si>
    <t>070000</t>
  </si>
  <si>
    <t>Освiта</t>
  </si>
  <si>
    <t>070303</t>
  </si>
  <si>
    <t>Дитячi будинки (в т.ч. сiмейного типу, прийомнi сiм`ї)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</si>
  <si>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</si>
  <si>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</si>
  <si>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</si>
  <si>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</si>
  <si>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</si>
  <si>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</si>
  <si>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</si>
  <si>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(загаблих)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</si>
  <si>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</si>
  <si>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</si>
  <si>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</si>
  <si>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</si>
  <si>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</si>
  <si>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</si>
  <si>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</si>
  <si>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</si>
  <si>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</si>
  <si>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</si>
  <si>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</si>
  <si>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</si>
  <si>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</si>
  <si>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</si>
  <si>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</si>
  <si>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</si>
  <si>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</si>
  <si>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</si>
  <si>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</si>
  <si>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</si>
  <si>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</si>
  <si>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</si>
  <si>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</si>
  <si>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</si>
  <si>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</si>
  <si>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</si>
  <si>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</si>
  <si>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</si>
  <si>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</si>
  <si>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</si>
  <si>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</si>
  <si>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</si>
  <si>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</si>
  <si>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</si>
  <si>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091204</t>
  </si>
  <si>
    <t>Територiальнi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</si>
  <si>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</si>
  <si>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інвалідіам, дітясм - інвалідам, хворим, які не здатні до самообслуговування і потребують сторонньої допомоги</t>
  </si>
  <si>
    <t>091206</t>
  </si>
  <si>
    <t>Центри соціальної реабілітації дітей  інвалідів; центри професійної реабілітації інвалідів</t>
  </si>
  <si>
    <t>091207</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</si>
  <si>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</si>
  <si>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</si>
  <si>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</si>
  <si>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</si>
  <si>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 - інвалідам</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</si>
  <si>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</si>
  <si>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</si>
  <si>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15</t>
  </si>
  <si>
    <t>Відділ освіти  Новокаховської міської ради</t>
  </si>
  <si>
    <t>070101</t>
  </si>
  <si>
    <t>Дошкiльнi заклади освiти</t>
  </si>
  <si>
    <t>070201</t>
  </si>
  <si>
    <t>Загальноосвiтнi школи (в т.ч. школа-дитячий садок, iнтернат при школi), спецiалiзованi школи, лiцеї, гiмназiї, колегiуми</t>
  </si>
  <si>
    <t>070401</t>
  </si>
  <si>
    <t>Позашкiльнi заклади освiти, заходи iз позашкiльної роботи з дiтьми</t>
  </si>
  <si>
    <t>070802</t>
  </si>
  <si>
    <t>Методична робота, iншi заходи у сфері народної освiти</t>
  </si>
  <si>
    <t>070804</t>
  </si>
  <si>
    <t>Централiзованi бухгалтерiї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</si>
  <si>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</si>
  <si>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</si>
  <si>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10</t>
  </si>
  <si>
    <t>Відділ культури і туризму Новокаховської міської ради</t>
  </si>
  <si>
    <t>Культура i мистецтво</t>
  </si>
  <si>
    <t>Фiлармонiї, музичнi колективи i ансамблi та iншi мистецькі  заклади та заходи</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</si>
  <si>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</si>
  <si>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</si>
  <si>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</si>
  <si>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</si>
  <si>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</si>
  <si>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24</t>
  </si>
  <si>
    <t>Архівний відділ Новокаховської міської ради</t>
  </si>
  <si>
    <t>29</t>
  </si>
  <si>
    <t>48</t>
  </si>
  <si>
    <t>Управління з питань надзвичайних ситуацій іта цивільного захисту населення  Новокаховської міської ради</t>
  </si>
  <si>
    <t>Фінансове управління  Новокаховської міської ради</t>
  </si>
  <si>
    <t>Дотації вирівнювання, що передаються з районних та міських (міст Києва і Севастополя, міст республіканського і обласного значення) бюджетів</t>
  </si>
  <si>
    <t>Резервний фонд</t>
  </si>
  <si>
    <t>Всього видатків</t>
  </si>
  <si>
    <t>75</t>
  </si>
  <si>
    <t>76</t>
  </si>
  <si>
    <t>250000</t>
  </si>
  <si>
    <t>67</t>
  </si>
  <si>
    <t>Відділ у справах сім"ї, молоді, фізичної культури та спорту Новокаховської міської ради</t>
  </si>
  <si>
    <t>капітальні видатки за рахунок коштів, що передаються із загального фонду до бюджету розвитку (спеціального фонду)</t>
  </si>
  <si>
    <t>13=3+6</t>
  </si>
  <si>
    <t>Центри первинної медичної (медико-санітарної) допомоги</t>
  </si>
  <si>
    <t>080800</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</si>
  <si>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</si>
  <si>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</si>
  <si>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</si>
  <si>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090417</t>
  </si>
  <si>
    <t>Витрати на поховання учасників бойових дій та інвалідів війни</t>
  </si>
  <si>
    <t>Пільги на медичне обслуговування громадянам, які постраждали внаслідок Чорнобильської катастрофи</t>
  </si>
  <si>
    <t>090212</t>
  </si>
  <si>
    <t>Управління містобудування та архітектури Новокаховської міської ради</t>
  </si>
  <si>
    <t xml:space="preserve">Додаток </t>
  </si>
  <si>
    <t>міської ради</t>
  </si>
  <si>
    <t>Розподіл видатків міського бюджету на І квартал 2015 року за головними розпорядникам бюджетних коштів</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</si>
  <si>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</si>
  <si>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</si>
  <si>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до рішення виконавчого комітету</t>
  </si>
  <si>
    <t>Перший заступник міського голови</t>
  </si>
  <si>
    <t>Л.Г. Чурсинов</t>
  </si>
  <si>
    <r>
      <t>15.12.2014</t>
    </r>
    <r>
      <rPr>
        <sz val="12"/>
        <rFont val="Arial Cyr"/>
        <family val="2"/>
      </rPr>
      <t xml:space="preserve">  № </t>
    </r>
    <r>
      <rPr>
        <i/>
        <u val="single"/>
        <sz val="12"/>
        <rFont val="Arial Cyr"/>
        <family val="0"/>
      </rPr>
      <t>429</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</si>
</sst>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27">
    <font>
      <sz val="10"/>
      <name val="Arial Cyr"/>
      <family val="0"/>
    </font>
    <font>
      <sz val="14"/>
      <name val="Arial Cyr"/>
      <family val="0"/>
    </font>
    <font>
      <b/>
      <sz val="10"/>
      <name val="Arial Cyr"/>
      <family val="0"/>
    </font>
    <font>
      <sz val="8"/>
      <name val="Arial Cyr"/>
      <family val="0"/>
    </font>
    <font>
      <b/>
      <sz val="12"/>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sz val="12"/>
      <name val="Arial Cyr"/>
      <family val="2"/>
    </font>
    <font>
      <b/>
      <sz val="14"/>
      <name val="Arial Cyr"/>
      <family val="2"/>
    </font>
    <font>
      <i/>
      <u val="single"/>
      <sz val="12"/>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color indexed="63"/>
      </right>
      <top>
        <color indexed="63"/>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70">
    <xf numFmtId="0" fontId="0" fillId="0" borderId="0" xfId="0" applyAlignment="1">
      <alignment/>
    </xf>
    <xf numFmtId="0" fontId="0" fillId="0" borderId="0" xfId="0" applyFont="1" applyAlignment="1">
      <alignment/>
    </xf>
    <xf numFmtId="49" fontId="1" fillId="0" borderId="0" xfId="0" applyNumberFormat="1" applyFont="1" applyAlignment="1">
      <alignment/>
    </xf>
    <xf numFmtId="0" fontId="1" fillId="0" borderId="0" xfId="0" applyFont="1" applyAlignment="1">
      <alignment/>
    </xf>
    <xf numFmtId="0" fontId="0" fillId="0" borderId="0" xfId="0" applyFont="1" applyAlignment="1">
      <alignment horizontal="right"/>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Fill="1" applyBorder="1" applyAlignment="1">
      <alignment vertical="center" wrapText="1"/>
    </xf>
    <xf numFmtId="0" fontId="0" fillId="0" borderId="10" xfId="0" applyFill="1"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wrapText="1"/>
    </xf>
    <xf numFmtId="3" fontId="0" fillId="0" borderId="0" xfId="0" applyNumberFormat="1" applyAlignment="1">
      <alignment/>
    </xf>
    <xf numFmtId="0" fontId="0" fillId="0" borderId="10" xfId="0" applyFont="1" applyFill="1" applyBorder="1" applyAlignment="1">
      <alignment/>
    </xf>
    <xf numFmtId="49" fontId="2" fillId="0" borderId="11" xfId="0" applyNumberFormat="1" applyFont="1" applyFill="1" applyBorder="1" applyAlignment="1">
      <alignment vertical="center"/>
    </xf>
    <xf numFmtId="49" fontId="0" fillId="0" borderId="11" xfId="0" applyNumberFormat="1" applyFill="1" applyBorder="1" applyAlignment="1">
      <alignment vertical="center"/>
    </xf>
    <xf numFmtId="49" fontId="0" fillId="0" borderId="11" xfId="0" applyNumberFormat="1" applyFill="1" applyBorder="1" applyAlignment="1">
      <alignment/>
    </xf>
    <xf numFmtId="49" fontId="0" fillId="0" borderId="11" xfId="0" applyNumberFormat="1" applyFont="1" applyFill="1" applyBorder="1" applyAlignment="1">
      <alignment vertical="center"/>
    </xf>
    <xf numFmtId="49" fontId="2" fillId="0" borderId="11" xfId="0" applyNumberFormat="1" applyFont="1" applyBorder="1" applyAlignment="1">
      <alignment vertical="center"/>
    </xf>
    <xf numFmtId="49" fontId="0" fillId="0" borderId="11" xfId="0" applyNumberFormat="1" applyBorder="1" applyAlignment="1">
      <alignment vertical="center"/>
    </xf>
    <xf numFmtId="0" fontId="0" fillId="0" borderId="11" xfId="0" applyFont="1" applyFill="1" applyBorder="1" applyAlignment="1">
      <alignment horizontal="left"/>
    </xf>
    <xf numFmtId="172" fontId="0" fillId="0" borderId="0" xfId="0" applyNumberFormat="1" applyAlignment="1">
      <alignment/>
    </xf>
    <xf numFmtId="0" fontId="0" fillId="0" borderId="0" xfId="0" applyFont="1" applyAlignment="1">
      <alignment/>
    </xf>
    <xf numFmtId="1" fontId="0" fillId="0" borderId="0" xfId="0" applyNumberFormat="1" applyAlignment="1">
      <alignment/>
    </xf>
    <xf numFmtId="0" fontId="0" fillId="24" borderId="10" xfId="0" applyFont="1" applyFill="1" applyBorder="1" applyAlignment="1">
      <alignment vertical="center" wrapText="1"/>
    </xf>
    <xf numFmtId="0" fontId="23" fillId="0" borderId="0" xfId="0" applyFont="1" applyAlignment="1">
      <alignment horizontal="center"/>
    </xf>
    <xf numFmtId="0" fontId="23" fillId="0" borderId="0" xfId="0" applyFont="1" applyAlignment="1">
      <alignment wrapText="1"/>
    </xf>
    <xf numFmtId="0" fontId="23" fillId="0" borderId="0" xfId="0" applyFont="1" applyAlignment="1">
      <alignment/>
    </xf>
    <xf numFmtId="49" fontId="23" fillId="0" borderId="0" xfId="0" applyNumberFormat="1" applyFont="1" applyAlignment="1">
      <alignment horizontal="center" vertical="center"/>
    </xf>
    <xf numFmtId="0" fontId="1" fillId="0" borderId="0" xfId="0" applyFont="1" applyBorder="1" applyAlignment="1">
      <alignment/>
    </xf>
    <xf numFmtId="49" fontId="2" fillId="0" borderId="0" xfId="0" applyNumberFormat="1" applyFont="1" applyFill="1" applyAlignment="1">
      <alignment horizontal="center"/>
    </xf>
    <xf numFmtId="0" fontId="24" fillId="0" borderId="0" xfId="0" applyFont="1" applyFill="1" applyAlignment="1">
      <alignment horizontal="center"/>
    </xf>
    <xf numFmtId="0" fontId="24"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24" fillId="0" borderId="0" xfId="0" applyFont="1" applyFill="1" applyAlignment="1">
      <alignment horizontal="left"/>
    </xf>
    <xf numFmtId="0" fontId="0" fillId="0" borderId="0" xfId="0" applyFill="1" applyAlignment="1">
      <alignment/>
    </xf>
    <xf numFmtId="0" fontId="25" fillId="0" borderId="0" xfId="0" applyFont="1" applyFill="1" applyAlignment="1">
      <alignment/>
    </xf>
    <xf numFmtId="1" fontId="2" fillId="0" borderId="10"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10" xfId="0" applyNumberFormat="1" applyBorder="1" applyAlignment="1">
      <alignment horizontal="center" vertical="center"/>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5" fillId="0" borderId="10" xfId="0" applyFont="1" applyBorder="1" applyAlignment="1">
      <alignment/>
    </xf>
    <xf numFmtId="0" fontId="0" fillId="0" borderId="12" xfId="0" applyFont="1" applyFill="1" applyBorder="1" applyAlignment="1">
      <alignment horizontal="center" vertical="center" wrapText="1"/>
    </xf>
    <xf numFmtId="1" fontId="2" fillId="0" borderId="14" xfId="0" applyNumberFormat="1" applyFont="1" applyFill="1" applyBorder="1" applyAlignment="1">
      <alignment horizontal="center" vertical="center"/>
    </xf>
    <xf numFmtId="49" fontId="0" fillId="0" borderId="11" xfId="0" applyNumberFormat="1" applyBorder="1" applyAlignment="1">
      <alignment horizontal="center" vertical="center" wrapText="1"/>
    </xf>
    <xf numFmtId="49" fontId="4" fillId="0" borderId="15" xfId="0" applyNumberFormat="1" applyFont="1" applyFill="1" applyBorder="1" applyAlignment="1">
      <alignment/>
    </xf>
    <xf numFmtId="0" fontId="4" fillId="0" borderId="14" xfId="0" applyFont="1" applyFill="1" applyBorder="1" applyAlignment="1">
      <alignment/>
    </xf>
    <xf numFmtId="0" fontId="0" fillId="0" borderId="0" xfId="0" applyBorder="1" applyAlignment="1">
      <alignment vertical="center" wrapText="1"/>
    </xf>
    <xf numFmtId="0" fontId="0" fillId="0" borderId="16" xfId="0" applyBorder="1" applyAlignment="1">
      <alignment vertical="center" wrapText="1"/>
    </xf>
    <xf numFmtId="1" fontId="0" fillId="0" borderId="0"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Border="1" applyAlignment="1">
      <alignment horizontal="center" vertical="center"/>
    </xf>
    <xf numFmtId="49" fontId="0" fillId="0" borderId="18"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19" xfId="0" applyFont="1" applyBorder="1" applyAlignment="1">
      <alignment horizontal="center" vertical="center" wrapText="1"/>
    </xf>
    <xf numFmtId="0" fontId="25" fillId="0"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xf>
    <xf numFmtId="0" fontId="26"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6"/>
  <sheetViews>
    <sheetView showZeros="0" tabSelected="1" view="pageBreakPreview" zoomScale="60" zoomScaleNormal="85" zoomScalePageLayoutView="0" workbookViewId="0" topLeftCell="A1">
      <selection activeCell="H7" sqref="H7"/>
    </sheetView>
  </sheetViews>
  <sheetFormatPr defaultColWidth="9.00390625" defaultRowHeight="12.75"/>
  <cols>
    <col min="1" max="1" width="12.50390625" style="0" customWidth="1"/>
    <col min="2" max="2" width="54.75390625" style="0" customWidth="1"/>
    <col min="3" max="3" width="13.125" style="0" customWidth="1"/>
    <col min="4" max="4" width="12.50390625" style="0" customWidth="1"/>
    <col min="5" max="5" width="12.125" style="0" customWidth="1"/>
    <col min="6" max="6" width="11.875" style="0" customWidth="1"/>
    <col min="7" max="7" width="13.50390625" style="0" customWidth="1"/>
    <col min="8" max="8" width="10.50390625" style="0" customWidth="1"/>
    <col min="9" max="9" width="12.25390625" style="0" customWidth="1"/>
    <col min="10" max="10" width="12.125" style="0" customWidth="1"/>
    <col min="11" max="11" width="11.50390625" style="0" customWidth="1"/>
    <col min="12" max="12" width="13.00390625" style="0" customWidth="1"/>
    <col min="13" max="13" width="13.875" style="0" customWidth="1"/>
    <col min="15" max="15" width="10.875" style="0" bestFit="1" customWidth="1"/>
    <col min="16" max="16" width="9.75390625" style="0" bestFit="1" customWidth="1"/>
  </cols>
  <sheetData>
    <row r="1" spans="1:10" s="33" customFormat="1" ht="15">
      <c r="A1" s="29"/>
      <c r="B1" s="30"/>
      <c r="C1" s="31"/>
      <c r="D1" s="32"/>
      <c r="E1" s="32"/>
      <c r="F1" s="32"/>
      <c r="I1" s="34" t="s">
        <v>169</v>
      </c>
      <c r="J1" s="32"/>
    </row>
    <row r="2" spans="1:10" s="33" customFormat="1" ht="15">
      <c r="A2" s="29"/>
      <c r="B2" s="30"/>
      <c r="C2" s="31"/>
      <c r="D2" s="32"/>
      <c r="E2" s="32"/>
      <c r="F2" s="32"/>
      <c r="I2" s="34" t="s">
        <v>174</v>
      </c>
      <c r="J2" s="32"/>
    </row>
    <row r="3" spans="1:10" s="33" customFormat="1" ht="15">
      <c r="A3" s="29"/>
      <c r="B3" s="30"/>
      <c r="C3" s="31"/>
      <c r="D3" s="32"/>
      <c r="E3" s="32"/>
      <c r="F3" s="32"/>
      <c r="I3" s="34" t="s">
        <v>170</v>
      </c>
      <c r="J3" s="32"/>
    </row>
    <row r="4" spans="1:10" s="33" customFormat="1" ht="15">
      <c r="A4" s="29"/>
      <c r="B4" s="30"/>
      <c r="C4" s="31"/>
      <c r="D4" s="32"/>
      <c r="E4" s="32"/>
      <c r="F4" s="32"/>
      <c r="I4" s="69" t="s">
        <v>177</v>
      </c>
      <c r="J4" s="32"/>
    </row>
    <row r="5" spans="1:6" s="33" customFormat="1" ht="17.25" customHeight="1">
      <c r="A5" s="29"/>
      <c r="B5" s="30"/>
      <c r="C5" s="31"/>
      <c r="D5" s="32"/>
      <c r="E5" s="32"/>
      <c r="F5" s="32"/>
    </row>
    <row r="6" spans="1:12" s="36" customFormat="1" ht="21" customHeight="1">
      <c r="A6" s="66" t="s">
        <v>171</v>
      </c>
      <c r="B6" s="67"/>
      <c r="C6" s="67"/>
      <c r="D6" s="67"/>
      <c r="E6" s="67"/>
      <c r="F6" s="68"/>
      <c r="G6" s="68"/>
      <c r="H6" s="68"/>
      <c r="I6" s="68"/>
      <c r="J6" s="68"/>
      <c r="K6" s="68"/>
      <c r="L6" s="35"/>
    </row>
    <row r="7" spans="1:13" ht="18" thickBot="1">
      <c r="A7" s="2"/>
      <c r="B7" s="3"/>
      <c r="C7" s="1"/>
      <c r="D7" s="1"/>
      <c r="E7" s="1"/>
      <c r="F7" s="1"/>
      <c r="G7" s="1"/>
      <c r="H7" s="1"/>
      <c r="I7" s="1"/>
      <c r="J7" s="1"/>
      <c r="K7" s="1"/>
      <c r="L7" s="1"/>
      <c r="M7" s="4" t="s">
        <v>0</v>
      </c>
    </row>
    <row r="8" spans="1:13" ht="12">
      <c r="A8" s="61" t="s">
        <v>1</v>
      </c>
      <c r="B8" s="63" t="s">
        <v>2</v>
      </c>
      <c r="C8" s="65" t="s">
        <v>3</v>
      </c>
      <c r="D8" s="65"/>
      <c r="E8" s="65"/>
      <c r="F8" s="65" t="s">
        <v>4</v>
      </c>
      <c r="G8" s="65"/>
      <c r="H8" s="65"/>
      <c r="I8" s="65"/>
      <c r="J8" s="65"/>
      <c r="K8" s="65"/>
      <c r="L8" s="65"/>
      <c r="M8" s="56" t="s">
        <v>5</v>
      </c>
    </row>
    <row r="9" spans="1:13" ht="12">
      <c r="A9" s="62"/>
      <c r="B9" s="64"/>
      <c r="C9" s="59" t="s">
        <v>6</v>
      </c>
      <c r="D9" s="59" t="s">
        <v>7</v>
      </c>
      <c r="E9" s="59"/>
      <c r="F9" s="59" t="s">
        <v>6</v>
      </c>
      <c r="G9" s="59" t="s">
        <v>8</v>
      </c>
      <c r="H9" s="59" t="s">
        <v>7</v>
      </c>
      <c r="I9" s="59"/>
      <c r="J9" s="59" t="s">
        <v>9</v>
      </c>
      <c r="K9" s="59" t="s">
        <v>10</v>
      </c>
      <c r="L9" s="59"/>
      <c r="M9" s="57"/>
    </row>
    <row r="10" spans="1:13" ht="12">
      <c r="A10" s="62"/>
      <c r="B10" s="64"/>
      <c r="C10" s="59"/>
      <c r="D10" s="59" t="s">
        <v>11</v>
      </c>
      <c r="E10" s="59" t="s">
        <v>12</v>
      </c>
      <c r="F10" s="59"/>
      <c r="G10" s="59"/>
      <c r="H10" s="59" t="s">
        <v>11</v>
      </c>
      <c r="I10" s="59" t="s">
        <v>12</v>
      </c>
      <c r="J10" s="59"/>
      <c r="K10" s="59" t="s">
        <v>13</v>
      </c>
      <c r="L10" s="6" t="s">
        <v>10</v>
      </c>
      <c r="M10" s="57"/>
    </row>
    <row r="11" spans="1:13" ht="12">
      <c r="A11" s="62"/>
      <c r="B11" s="64"/>
      <c r="C11" s="59"/>
      <c r="D11" s="59"/>
      <c r="E11" s="59"/>
      <c r="F11" s="59"/>
      <c r="G11" s="59"/>
      <c r="H11" s="59"/>
      <c r="I11" s="59"/>
      <c r="J11" s="59"/>
      <c r="K11" s="59"/>
      <c r="L11" s="59" t="s">
        <v>157</v>
      </c>
      <c r="M11" s="57"/>
    </row>
    <row r="12" spans="1:13" ht="147.75" customHeight="1">
      <c r="A12" s="48" t="s">
        <v>14</v>
      </c>
      <c r="B12" s="5" t="s">
        <v>15</v>
      </c>
      <c r="C12" s="59"/>
      <c r="D12" s="59"/>
      <c r="E12" s="59"/>
      <c r="F12" s="59"/>
      <c r="G12" s="59"/>
      <c r="H12" s="59"/>
      <c r="I12" s="59"/>
      <c r="J12" s="59"/>
      <c r="K12" s="59"/>
      <c r="L12" s="59"/>
      <c r="M12" s="58"/>
    </row>
    <row r="13" spans="1:13" ht="12">
      <c r="A13" s="48">
        <v>1</v>
      </c>
      <c r="B13" s="5">
        <v>2</v>
      </c>
      <c r="C13" s="6">
        <v>3</v>
      </c>
      <c r="D13" s="6">
        <v>4</v>
      </c>
      <c r="E13" s="6">
        <v>5</v>
      </c>
      <c r="F13" s="6">
        <v>6</v>
      </c>
      <c r="G13" s="6">
        <v>7</v>
      </c>
      <c r="H13" s="6">
        <v>8</v>
      </c>
      <c r="I13" s="6">
        <v>9</v>
      </c>
      <c r="J13" s="6">
        <v>10</v>
      </c>
      <c r="K13" s="6">
        <v>11</v>
      </c>
      <c r="L13" s="6">
        <v>12</v>
      </c>
      <c r="M13" s="46" t="s">
        <v>158</v>
      </c>
    </row>
    <row r="14" spans="1:14" ht="12.75">
      <c r="A14" s="13" t="s">
        <v>49</v>
      </c>
      <c r="B14" s="7" t="s">
        <v>16</v>
      </c>
      <c r="C14" s="37">
        <f>C15+C17+C21+C26+C28+C31+C33</f>
        <v>13588512</v>
      </c>
      <c r="D14" s="37">
        <f aca="true" t="shared" si="0" ref="D14:M14">D15+D17+D21+D26+D28+D31+D33</f>
        <v>9515638</v>
      </c>
      <c r="E14" s="37">
        <f t="shared" si="0"/>
        <v>1179051</v>
      </c>
      <c r="F14" s="37">
        <f t="shared" si="0"/>
        <v>0</v>
      </c>
      <c r="G14" s="37">
        <f t="shared" si="0"/>
        <v>0</v>
      </c>
      <c r="H14" s="37">
        <f t="shared" si="0"/>
        <v>0</v>
      </c>
      <c r="I14" s="37">
        <f t="shared" si="0"/>
        <v>0</v>
      </c>
      <c r="J14" s="37">
        <f t="shared" si="0"/>
        <v>0</v>
      </c>
      <c r="K14" s="37">
        <f t="shared" si="0"/>
        <v>0</v>
      </c>
      <c r="L14" s="37">
        <f t="shared" si="0"/>
        <v>0</v>
      </c>
      <c r="M14" s="38">
        <f t="shared" si="0"/>
        <v>13588512</v>
      </c>
      <c r="N14" s="22">
        <f>M14-C14</f>
        <v>0</v>
      </c>
    </row>
    <row r="15" spans="1:14" ht="12.75">
      <c r="A15" s="13" t="s">
        <v>17</v>
      </c>
      <c r="B15" s="7" t="s">
        <v>18</v>
      </c>
      <c r="C15" s="37">
        <f>C16</f>
        <v>1215427</v>
      </c>
      <c r="D15" s="37">
        <f>D16</f>
        <v>1011315</v>
      </c>
      <c r="E15" s="37">
        <f>E16</f>
        <v>71697</v>
      </c>
      <c r="F15" s="37"/>
      <c r="G15" s="37"/>
      <c r="H15" s="37"/>
      <c r="I15" s="37"/>
      <c r="J15" s="37"/>
      <c r="K15" s="37"/>
      <c r="L15" s="37"/>
      <c r="M15" s="38">
        <f aca="true" t="shared" si="1" ref="M15:M62">C15+F15</f>
        <v>1215427</v>
      </c>
      <c r="N15" s="22">
        <f aca="true" t="shared" si="2" ref="N15:N78">M15-C15</f>
        <v>0</v>
      </c>
    </row>
    <row r="16" spans="1:14" ht="12.75">
      <c r="A16" s="14" t="s">
        <v>19</v>
      </c>
      <c r="B16" s="8" t="s">
        <v>20</v>
      </c>
      <c r="C16" s="39">
        <v>1215427</v>
      </c>
      <c r="D16" s="40">
        <v>1011315</v>
      </c>
      <c r="E16" s="40">
        <v>71697</v>
      </c>
      <c r="F16" s="41"/>
      <c r="G16" s="42"/>
      <c r="H16" s="42"/>
      <c r="I16" s="42"/>
      <c r="J16" s="42"/>
      <c r="K16" s="42"/>
      <c r="L16" s="42"/>
      <c r="M16" s="38">
        <f t="shared" si="1"/>
        <v>1215427</v>
      </c>
      <c r="N16" s="22">
        <f t="shared" si="2"/>
        <v>0</v>
      </c>
    </row>
    <row r="17" spans="1:14" ht="12.75">
      <c r="A17" s="13" t="s">
        <v>21</v>
      </c>
      <c r="B17" s="7" t="s">
        <v>22</v>
      </c>
      <c r="C17" s="37">
        <f>C18+C19+C20</f>
        <v>10791061</v>
      </c>
      <c r="D17" s="37">
        <f>D18+D19+D20</f>
        <v>8434195</v>
      </c>
      <c r="E17" s="37">
        <f>E18+E19+E20</f>
        <v>1104632</v>
      </c>
      <c r="F17" s="37"/>
      <c r="G17" s="37"/>
      <c r="H17" s="37"/>
      <c r="I17" s="37"/>
      <c r="J17" s="37"/>
      <c r="K17" s="37"/>
      <c r="L17" s="37"/>
      <c r="M17" s="38">
        <f t="shared" si="1"/>
        <v>10791061</v>
      </c>
      <c r="N17" s="22">
        <f t="shared" si="2"/>
        <v>0</v>
      </c>
    </row>
    <row r="18" spans="1:14" ht="12.75">
      <c r="A18" s="14" t="s">
        <v>23</v>
      </c>
      <c r="B18" s="8" t="s">
        <v>24</v>
      </c>
      <c r="C18" s="39">
        <v>8979267</v>
      </c>
      <c r="D18" s="40">
        <v>7072423</v>
      </c>
      <c r="E18" s="40">
        <v>997764</v>
      </c>
      <c r="F18" s="41"/>
      <c r="G18" s="42"/>
      <c r="H18" s="42"/>
      <c r="I18" s="42"/>
      <c r="J18" s="42"/>
      <c r="K18" s="42"/>
      <c r="L18" s="42"/>
      <c r="M18" s="38">
        <f t="shared" si="1"/>
        <v>8979267</v>
      </c>
      <c r="N18" s="22">
        <f t="shared" si="2"/>
        <v>0</v>
      </c>
    </row>
    <row r="19" spans="1:14" ht="12.75">
      <c r="A19" s="15" t="s">
        <v>160</v>
      </c>
      <c r="B19" s="45" t="s">
        <v>159</v>
      </c>
      <c r="C19" s="39">
        <v>1711794</v>
      </c>
      <c r="D19" s="40">
        <v>1361772</v>
      </c>
      <c r="E19" s="40">
        <v>106868</v>
      </c>
      <c r="F19" s="37"/>
      <c r="G19" s="42"/>
      <c r="H19" s="42"/>
      <c r="I19" s="42"/>
      <c r="J19" s="42"/>
      <c r="K19" s="42"/>
      <c r="L19" s="42"/>
      <c r="M19" s="38">
        <f t="shared" si="1"/>
        <v>1711794</v>
      </c>
      <c r="N19" s="22">
        <f t="shared" si="2"/>
        <v>0</v>
      </c>
    </row>
    <row r="20" spans="1:14" ht="12.75">
      <c r="A20" s="14" t="s">
        <v>25</v>
      </c>
      <c r="B20" s="8" t="s">
        <v>26</v>
      </c>
      <c r="C20" s="39">
        <v>100000</v>
      </c>
      <c r="D20" s="42"/>
      <c r="E20" s="42"/>
      <c r="F20" s="37"/>
      <c r="G20" s="42"/>
      <c r="H20" s="42"/>
      <c r="I20" s="42"/>
      <c r="J20" s="42"/>
      <c r="K20" s="42"/>
      <c r="L20" s="42"/>
      <c r="M20" s="38">
        <f t="shared" si="1"/>
        <v>100000</v>
      </c>
      <c r="N20" s="22">
        <f t="shared" si="2"/>
        <v>0</v>
      </c>
    </row>
    <row r="21" spans="1:14" ht="12.75">
      <c r="A21" s="13" t="s">
        <v>27</v>
      </c>
      <c r="B21" s="7" t="s">
        <v>28</v>
      </c>
      <c r="C21" s="37">
        <f>C22+C23+C24+C25</f>
        <v>124729</v>
      </c>
      <c r="D21" s="37">
        <f aca="true" t="shared" si="3" ref="D21:M21">D22+D23+D24+D25</f>
        <v>70128</v>
      </c>
      <c r="E21" s="37">
        <f t="shared" si="3"/>
        <v>2722</v>
      </c>
      <c r="F21" s="37">
        <f t="shared" si="3"/>
        <v>0</v>
      </c>
      <c r="G21" s="37">
        <f t="shared" si="3"/>
        <v>0</v>
      </c>
      <c r="H21" s="37">
        <f t="shared" si="3"/>
        <v>0</v>
      </c>
      <c r="I21" s="37">
        <f t="shared" si="3"/>
        <v>0</v>
      </c>
      <c r="J21" s="37">
        <f t="shared" si="3"/>
        <v>0</v>
      </c>
      <c r="K21" s="37">
        <f t="shared" si="3"/>
        <v>0</v>
      </c>
      <c r="L21" s="37">
        <f t="shared" si="3"/>
        <v>0</v>
      </c>
      <c r="M21" s="38">
        <f t="shared" si="3"/>
        <v>124729</v>
      </c>
      <c r="N21" s="22">
        <f t="shared" si="2"/>
        <v>0</v>
      </c>
    </row>
    <row r="22" spans="1:14" ht="12.75">
      <c r="A22" s="14" t="s">
        <v>29</v>
      </c>
      <c r="B22" s="8" t="s">
        <v>30</v>
      </c>
      <c r="C22" s="39">
        <v>12521</v>
      </c>
      <c r="D22" s="42"/>
      <c r="E22" s="42"/>
      <c r="F22" s="37"/>
      <c r="G22" s="42"/>
      <c r="H22" s="42"/>
      <c r="I22" s="42"/>
      <c r="J22" s="42"/>
      <c r="K22" s="42"/>
      <c r="L22" s="42"/>
      <c r="M22" s="38">
        <f t="shared" si="1"/>
        <v>12521</v>
      </c>
      <c r="N22" s="22">
        <f t="shared" si="2"/>
        <v>0</v>
      </c>
    </row>
    <row r="23" spans="1:14" ht="12.75">
      <c r="A23" s="14" t="s">
        <v>31</v>
      </c>
      <c r="B23" s="8" t="s">
        <v>32</v>
      </c>
      <c r="C23" s="39">
        <v>36900</v>
      </c>
      <c r="D23" s="42"/>
      <c r="E23" s="42"/>
      <c r="F23" s="37"/>
      <c r="G23" s="42"/>
      <c r="H23" s="42"/>
      <c r="I23" s="42"/>
      <c r="J23" s="42"/>
      <c r="K23" s="42"/>
      <c r="L23" s="42"/>
      <c r="M23" s="38">
        <f t="shared" si="1"/>
        <v>36900</v>
      </c>
      <c r="N23" s="22">
        <f t="shared" si="2"/>
        <v>0</v>
      </c>
    </row>
    <row r="24" spans="1:14" ht="12.75">
      <c r="A24" s="14" t="s">
        <v>33</v>
      </c>
      <c r="B24" s="8" t="s">
        <v>34</v>
      </c>
      <c r="C24" s="39">
        <v>500</v>
      </c>
      <c r="D24" s="42"/>
      <c r="E24" s="42"/>
      <c r="F24" s="37"/>
      <c r="G24" s="42"/>
      <c r="H24" s="42"/>
      <c r="I24" s="42"/>
      <c r="J24" s="42"/>
      <c r="K24" s="42"/>
      <c r="L24" s="42"/>
      <c r="M24" s="38">
        <f t="shared" si="1"/>
        <v>500</v>
      </c>
      <c r="N24" s="22">
        <f t="shared" si="2"/>
        <v>0</v>
      </c>
    </row>
    <row r="25" spans="1:14" ht="12.75">
      <c r="A25" s="14" t="s">
        <v>35</v>
      </c>
      <c r="B25" s="8" t="s">
        <v>36</v>
      </c>
      <c r="C25" s="39">
        <v>74808</v>
      </c>
      <c r="D25" s="40">
        <v>70128</v>
      </c>
      <c r="E25" s="40">
        <v>2722</v>
      </c>
      <c r="F25" s="37"/>
      <c r="G25" s="42"/>
      <c r="H25" s="42"/>
      <c r="I25" s="42"/>
      <c r="J25" s="42"/>
      <c r="K25" s="42"/>
      <c r="L25" s="42"/>
      <c r="M25" s="38">
        <f t="shared" si="1"/>
        <v>74808</v>
      </c>
      <c r="N25" s="22">
        <f t="shared" si="2"/>
        <v>0</v>
      </c>
    </row>
    <row r="26" spans="1:14" ht="12.75">
      <c r="A26" s="13">
        <v>100000</v>
      </c>
      <c r="B26" s="7" t="s">
        <v>37</v>
      </c>
      <c r="C26" s="37">
        <f>C27</f>
        <v>1325181</v>
      </c>
      <c r="D26" s="37">
        <f aca="true" t="shared" si="4" ref="D26:M26">D27</f>
        <v>0</v>
      </c>
      <c r="E26" s="37">
        <f t="shared" si="4"/>
        <v>0</v>
      </c>
      <c r="F26" s="37">
        <f t="shared" si="4"/>
        <v>0</v>
      </c>
      <c r="G26" s="37">
        <f t="shared" si="4"/>
        <v>0</v>
      </c>
      <c r="H26" s="37">
        <f t="shared" si="4"/>
        <v>0</v>
      </c>
      <c r="I26" s="37">
        <f t="shared" si="4"/>
        <v>0</v>
      </c>
      <c r="J26" s="37">
        <f t="shared" si="4"/>
        <v>0</v>
      </c>
      <c r="K26" s="37">
        <f t="shared" si="4"/>
        <v>0</v>
      </c>
      <c r="L26" s="37">
        <f t="shared" si="4"/>
        <v>0</v>
      </c>
      <c r="M26" s="38">
        <f t="shared" si="4"/>
        <v>1325181</v>
      </c>
      <c r="N26" s="22">
        <f t="shared" si="2"/>
        <v>0</v>
      </c>
    </row>
    <row r="27" spans="1:14" ht="12.75">
      <c r="A27" s="14">
        <v>100203</v>
      </c>
      <c r="B27" s="8" t="s">
        <v>38</v>
      </c>
      <c r="C27" s="39">
        <v>1325181</v>
      </c>
      <c r="D27" s="42"/>
      <c r="E27" s="42"/>
      <c r="F27" s="37"/>
      <c r="G27" s="42"/>
      <c r="H27" s="42"/>
      <c r="I27" s="42"/>
      <c r="J27" s="42"/>
      <c r="K27" s="42"/>
      <c r="L27" s="42"/>
      <c r="M27" s="38">
        <f t="shared" si="1"/>
        <v>1325181</v>
      </c>
      <c r="N27" s="22">
        <f t="shared" si="2"/>
        <v>0</v>
      </c>
    </row>
    <row r="28" spans="1:14" ht="12.75">
      <c r="A28" s="13">
        <v>120000</v>
      </c>
      <c r="B28" s="7" t="s">
        <v>39</v>
      </c>
      <c r="C28" s="37">
        <f>C29+C30</f>
        <v>71525</v>
      </c>
      <c r="D28" s="37">
        <f>D29+D30</f>
        <v>0</v>
      </c>
      <c r="E28" s="37">
        <f>E29+E30</f>
        <v>0</v>
      </c>
      <c r="F28" s="37"/>
      <c r="G28" s="37"/>
      <c r="H28" s="37"/>
      <c r="I28" s="37"/>
      <c r="J28" s="37"/>
      <c r="K28" s="37"/>
      <c r="L28" s="37"/>
      <c r="M28" s="38">
        <f t="shared" si="1"/>
        <v>71525</v>
      </c>
      <c r="N28" s="22">
        <f t="shared" si="2"/>
        <v>0</v>
      </c>
    </row>
    <row r="29" spans="1:14" ht="12.75">
      <c r="A29" s="14">
        <v>120100</v>
      </c>
      <c r="B29" s="8" t="s">
        <v>40</v>
      </c>
      <c r="C29" s="39">
        <v>22275</v>
      </c>
      <c r="D29" s="42"/>
      <c r="E29" s="42"/>
      <c r="F29" s="37"/>
      <c r="G29" s="42"/>
      <c r="H29" s="42"/>
      <c r="I29" s="42"/>
      <c r="J29" s="42"/>
      <c r="K29" s="42"/>
      <c r="L29" s="42"/>
      <c r="M29" s="38">
        <f t="shared" si="1"/>
        <v>22275</v>
      </c>
      <c r="N29" s="22">
        <f t="shared" si="2"/>
        <v>0</v>
      </c>
    </row>
    <row r="30" spans="1:14" ht="12.75">
      <c r="A30" s="14">
        <v>120201</v>
      </c>
      <c r="B30" s="8" t="s">
        <v>41</v>
      </c>
      <c r="C30" s="39">
        <v>49250</v>
      </c>
      <c r="D30" s="42"/>
      <c r="E30" s="42"/>
      <c r="F30" s="37"/>
      <c r="G30" s="42"/>
      <c r="H30" s="42"/>
      <c r="I30" s="42"/>
      <c r="J30" s="42"/>
      <c r="K30" s="42"/>
      <c r="L30" s="42"/>
      <c r="M30" s="38">
        <f t="shared" si="1"/>
        <v>49250</v>
      </c>
      <c r="N30" s="22">
        <f t="shared" si="2"/>
        <v>0</v>
      </c>
    </row>
    <row r="31" spans="1:14" ht="25.5">
      <c r="A31" s="13" t="s">
        <v>42</v>
      </c>
      <c r="B31" s="7" t="s">
        <v>43</v>
      </c>
      <c r="C31" s="37">
        <f>C32</f>
        <v>5000</v>
      </c>
      <c r="D31" s="37">
        <f>D32</f>
        <v>0</v>
      </c>
      <c r="E31" s="37">
        <f>E32</f>
        <v>0</v>
      </c>
      <c r="F31" s="37"/>
      <c r="G31" s="37"/>
      <c r="H31" s="37"/>
      <c r="I31" s="37"/>
      <c r="J31" s="37"/>
      <c r="K31" s="37"/>
      <c r="L31" s="37"/>
      <c r="M31" s="38">
        <f t="shared" si="1"/>
        <v>5000</v>
      </c>
      <c r="N31" s="22">
        <f t="shared" si="2"/>
        <v>0</v>
      </c>
    </row>
    <row r="32" spans="1:14" ht="12.75">
      <c r="A32" s="14" t="s">
        <v>44</v>
      </c>
      <c r="B32" s="23" t="s">
        <v>45</v>
      </c>
      <c r="C32" s="39">
        <v>5000</v>
      </c>
      <c r="D32" s="42"/>
      <c r="E32" s="42"/>
      <c r="F32" s="41"/>
      <c r="G32" s="42"/>
      <c r="H32" s="42"/>
      <c r="I32" s="42"/>
      <c r="J32" s="42"/>
      <c r="K32" s="42"/>
      <c r="L32" s="42"/>
      <c r="M32" s="38">
        <f t="shared" si="1"/>
        <v>5000</v>
      </c>
      <c r="N32" s="22">
        <f t="shared" si="2"/>
        <v>0</v>
      </c>
    </row>
    <row r="33" spans="1:14" ht="12.75">
      <c r="A33" s="13">
        <v>250000</v>
      </c>
      <c r="B33" s="7" t="s">
        <v>47</v>
      </c>
      <c r="C33" s="37">
        <f>C34</f>
        <v>55589</v>
      </c>
      <c r="D33" s="37">
        <f aca="true" t="shared" si="5" ref="D33:M33">D34</f>
        <v>0</v>
      </c>
      <c r="E33" s="37">
        <f t="shared" si="5"/>
        <v>0</v>
      </c>
      <c r="F33" s="37">
        <f t="shared" si="5"/>
        <v>0</v>
      </c>
      <c r="G33" s="37">
        <f t="shared" si="5"/>
        <v>0</v>
      </c>
      <c r="H33" s="37">
        <f t="shared" si="5"/>
        <v>0</v>
      </c>
      <c r="I33" s="37">
        <f t="shared" si="5"/>
        <v>0</v>
      </c>
      <c r="J33" s="37">
        <f t="shared" si="5"/>
        <v>0</v>
      </c>
      <c r="K33" s="37">
        <f t="shared" si="5"/>
        <v>0</v>
      </c>
      <c r="L33" s="37">
        <f t="shared" si="5"/>
        <v>0</v>
      </c>
      <c r="M33" s="38">
        <f t="shared" si="5"/>
        <v>55589</v>
      </c>
      <c r="N33" s="22">
        <f t="shared" si="2"/>
        <v>0</v>
      </c>
    </row>
    <row r="34" spans="1:14" ht="12.75">
      <c r="A34" s="14">
        <v>250404</v>
      </c>
      <c r="B34" s="8" t="s">
        <v>48</v>
      </c>
      <c r="C34" s="42">
        <v>55589</v>
      </c>
      <c r="D34" s="42"/>
      <c r="E34" s="42"/>
      <c r="F34" s="37"/>
      <c r="G34" s="42"/>
      <c r="H34" s="42"/>
      <c r="I34" s="42"/>
      <c r="J34" s="42"/>
      <c r="K34" s="42"/>
      <c r="L34" s="42"/>
      <c r="M34" s="38">
        <f t="shared" si="1"/>
        <v>55589</v>
      </c>
      <c r="N34" s="22">
        <f t="shared" si="2"/>
        <v>0</v>
      </c>
    </row>
    <row r="35" spans="1:14" ht="12.75">
      <c r="A35" s="13" t="s">
        <v>134</v>
      </c>
      <c r="B35" s="7" t="s">
        <v>121</v>
      </c>
      <c r="C35" s="37">
        <f>C36+C38+C45</f>
        <v>19150214</v>
      </c>
      <c r="D35" s="37">
        <f aca="true" t="shared" si="6" ref="D35:M35">D36+D38+D45</f>
        <v>15059201</v>
      </c>
      <c r="E35" s="37">
        <f t="shared" si="6"/>
        <v>2585422</v>
      </c>
      <c r="F35" s="37">
        <f t="shared" si="6"/>
        <v>0</v>
      </c>
      <c r="G35" s="37">
        <f t="shared" si="6"/>
        <v>0</v>
      </c>
      <c r="H35" s="37">
        <f t="shared" si="6"/>
        <v>0</v>
      </c>
      <c r="I35" s="37">
        <f t="shared" si="6"/>
        <v>0</v>
      </c>
      <c r="J35" s="37">
        <f t="shared" si="6"/>
        <v>0</v>
      </c>
      <c r="K35" s="37">
        <f t="shared" si="6"/>
        <v>0</v>
      </c>
      <c r="L35" s="37">
        <f t="shared" si="6"/>
        <v>0</v>
      </c>
      <c r="M35" s="38">
        <f t="shared" si="6"/>
        <v>19150214</v>
      </c>
      <c r="N35" s="22">
        <f t="shared" si="2"/>
        <v>0</v>
      </c>
    </row>
    <row r="36" spans="1:14" ht="12.75">
      <c r="A36" s="13" t="s">
        <v>17</v>
      </c>
      <c r="B36" s="7" t="s">
        <v>18</v>
      </c>
      <c r="C36" s="37">
        <f>C37</f>
        <v>98451</v>
      </c>
      <c r="D36" s="37">
        <f>D37</f>
        <v>92973</v>
      </c>
      <c r="E36" s="37">
        <f>E37</f>
        <v>4664</v>
      </c>
      <c r="F36" s="37"/>
      <c r="G36" s="37"/>
      <c r="H36" s="37"/>
      <c r="I36" s="37"/>
      <c r="J36" s="37"/>
      <c r="K36" s="37"/>
      <c r="L36" s="37"/>
      <c r="M36" s="38">
        <f t="shared" si="1"/>
        <v>98451</v>
      </c>
      <c r="N36" s="22">
        <f t="shared" si="2"/>
        <v>0</v>
      </c>
    </row>
    <row r="37" spans="1:14" ht="12.75">
      <c r="A37" s="14" t="s">
        <v>19</v>
      </c>
      <c r="B37" s="8" t="s">
        <v>20</v>
      </c>
      <c r="C37" s="39">
        <v>98451</v>
      </c>
      <c r="D37" s="40">
        <v>92973</v>
      </c>
      <c r="E37" s="40">
        <v>4664</v>
      </c>
      <c r="F37" s="37"/>
      <c r="G37" s="42"/>
      <c r="H37" s="42"/>
      <c r="I37" s="42"/>
      <c r="J37" s="42"/>
      <c r="K37" s="42"/>
      <c r="L37" s="42"/>
      <c r="M37" s="38">
        <f t="shared" si="1"/>
        <v>98451</v>
      </c>
      <c r="N37" s="22">
        <f t="shared" si="2"/>
        <v>0</v>
      </c>
    </row>
    <row r="38" spans="1:14" ht="12.75">
      <c r="A38" s="13" t="s">
        <v>60</v>
      </c>
      <c r="B38" s="7" t="s">
        <v>61</v>
      </c>
      <c r="C38" s="37">
        <f>C39+C40+C41+C42+C43+C44</f>
        <v>18811135</v>
      </c>
      <c r="D38" s="37">
        <f>D39+D40+D41+D42+D43+D44</f>
        <v>14766468</v>
      </c>
      <c r="E38" s="37">
        <f>E39+E40+E41+E42+E43+E44</f>
        <v>2542383</v>
      </c>
      <c r="F38" s="37"/>
      <c r="G38" s="37"/>
      <c r="H38" s="37"/>
      <c r="I38" s="37"/>
      <c r="J38" s="37"/>
      <c r="K38" s="37"/>
      <c r="L38" s="37"/>
      <c r="M38" s="38">
        <f t="shared" si="1"/>
        <v>18811135</v>
      </c>
      <c r="N38" s="22">
        <f t="shared" si="2"/>
        <v>0</v>
      </c>
    </row>
    <row r="39" spans="1:14" ht="12.75">
      <c r="A39" s="14" t="s">
        <v>122</v>
      </c>
      <c r="B39" s="8" t="s">
        <v>123</v>
      </c>
      <c r="C39" s="39">
        <v>5855411</v>
      </c>
      <c r="D39" s="40">
        <v>4406698</v>
      </c>
      <c r="E39" s="40">
        <v>966675</v>
      </c>
      <c r="F39" s="41"/>
      <c r="G39" s="42"/>
      <c r="H39" s="42"/>
      <c r="I39" s="42"/>
      <c r="J39" s="42"/>
      <c r="K39" s="42"/>
      <c r="L39" s="42"/>
      <c r="M39" s="38">
        <f t="shared" si="1"/>
        <v>5855411</v>
      </c>
      <c r="N39" s="22">
        <f t="shared" si="2"/>
        <v>0</v>
      </c>
    </row>
    <row r="40" spans="1:14" ht="24.75">
      <c r="A40" s="14" t="s">
        <v>124</v>
      </c>
      <c r="B40" s="8" t="s">
        <v>125</v>
      </c>
      <c r="C40" s="39">
        <v>11938168</v>
      </c>
      <c r="D40" s="40">
        <v>9467897</v>
      </c>
      <c r="E40" s="40">
        <v>1499957</v>
      </c>
      <c r="F40" s="41"/>
      <c r="G40" s="42"/>
      <c r="H40" s="42"/>
      <c r="I40" s="42"/>
      <c r="J40" s="42"/>
      <c r="K40" s="42"/>
      <c r="L40" s="42"/>
      <c r="M40" s="38">
        <f t="shared" si="1"/>
        <v>11938168</v>
      </c>
      <c r="N40" s="22">
        <f t="shared" si="2"/>
        <v>0</v>
      </c>
    </row>
    <row r="41" spans="1:14" ht="24.75">
      <c r="A41" s="14" t="s">
        <v>126</v>
      </c>
      <c r="B41" s="8" t="s">
        <v>127</v>
      </c>
      <c r="C41" s="39">
        <v>554662</v>
      </c>
      <c r="D41" s="40">
        <v>495631</v>
      </c>
      <c r="E41" s="40">
        <v>55666</v>
      </c>
      <c r="F41" s="41"/>
      <c r="G41" s="42"/>
      <c r="H41" s="42"/>
      <c r="I41" s="42"/>
      <c r="J41" s="42"/>
      <c r="K41" s="42"/>
      <c r="L41" s="42"/>
      <c r="M41" s="38">
        <f t="shared" si="1"/>
        <v>554662</v>
      </c>
      <c r="N41" s="22">
        <f t="shared" si="2"/>
        <v>0</v>
      </c>
    </row>
    <row r="42" spans="1:14" ht="12.75">
      <c r="A42" s="14" t="s">
        <v>128</v>
      </c>
      <c r="B42" s="8" t="s">
        <v>129</v>
      </c>
      <c r="C42" s="39">
        <v>224816</v>
      </c>
      <c r="D42" s="40">
        <v>184366</v>
      </c>
      <c r="E42" s="40">
        <v>10779</v>
      </c>
      <c r="F42" s="41"/>
      <c r="G42" s="42"/>
      <c r="H42" s="42"/>
      <c r="I42" s="42"/>
      <c r="J42" s="42"/>
      <c r="K42" s="42"/>
      <c r="L42" s="42"/>
      <c r="M42" s="38">
        <f t="shared" si="1"/>
        <v>224816</v>
      </c>
      <c r="N42" s="22">
        <f t="shared" si="2"/>
        <v>0</v>
      </c>
    </row>
    <row r="43" spans="1:14" ht="24.75">
      <c r="A43" s="14" t="s">
        <v>130</v>
      </c>
      <c r="B43" s="8" t="s">
        <v>131</v>
      </c>
      <c r="C43" s="39">
        <v>225860</v>
      </c>
      <c r="D43" s="40">
        <v>211876</v>
      </c>
      <c r="E43" s="40">
        <v>9306</v>
      </c>
      <c r="F43" s="41"/>
      <c r="G43" s="42"/>
      <c r="H43" s="42"/>
      <c r="I43" s="42"/>
      <c r="J43" s="42"/>
      <c r="K43" s="42"/>
      <c r="L43" s="42"/>
      <c r="M43" s="38">
        <f t="shared" si="1"/>
        <v>225860</v>
      </c>
      <c r="N43" s="22">
        <f t="shared" si="2"/>
        <v>0</v>
      </c>
    </row>
    <row r="44" spans="1:14" ht="24.75">
      <c r="A44" s="14" t="s">
        <v>132</v>
      </c>
      <c r="B44" s="8" t="s">
        <v>133</v>
      </c>
      <c r="C44" s="39">
        <v>12218</v>
      </c>
      <c r="D44" s="42"/>
      <c r="E44" s="42"/>
      <c r="F44" s="37"/>
      <c r="G44" s="42"/>
      <c r="H44" s="42"/>
      <c r="I44" s="42"/>
      <c r="J44" s="42"/>
      <c r="K44" s="42"/>
      <c r="L44" s="42"/>
      <c r="M44" s="38">
        <f t="shared" si="1"/>
        <v>12218</v>
      </c>
      <c r="N44" s="22">
        <f t="shared" si="2"/>
        <v>0</v>
      </c>
    </row>
    <row r="45" spans="1:14" ht="12.75">
      <c r="A45" s="13">
        <v>130000</v>
      </c>
      <c r="B45" s="7" t="s">
        <v>53</v>
      </c>
      <c r="C45" s="37">
        <f>C46</f>
        <v>240628</v>
      </c>
      <c r="D45" s="37">
        <f>D46</f>
        <v>199760</v>
      </c>
      <c r="E45" s="37">
        <f>E46</f>
        <v>38375</v>
      </c>
      <c r="F45" s="37"/>
      <c r="G45" s="37"/>
      <c r="H45" s="37"/>
      <c r="I45" s="37"/>
      <c r="J45" s="37"/>
      <c r="K45" s="37"/>
      <c r="L45" s="37"/>
      <c r="M45" s="38">
        <f t="shared" si="1"/>
        <v>240628</v>
      </c>
      <c r="N45" s="22">
        <f t="shared" si="2"/>
        <v>0</v>
      </c>
    </row>
    <row r="46" spans="1:14" ht="24.75">
      <c r="A46" s="14">
        <v>130107</v>
      </c>
      <c r="B46" s="8" t="s">
        <v>55</v>
      </c>
      <c r="C46" s="39">
        <v>240628</v>
      </c>
      <c r="D46" s="40">
        <v>199760</v>
      </c>
      <c r="E46" s="40">
        <v>38375</v>
      </c>
      <c r="F46" s="37"/>
      <c r="G46" s="42"/>
      <c r="H46" s="42"/>
      <c r="I46" s="42"/>
      <c r="J46" s="42"/>
      <c r="K46" s="42"/>
      <c r="L46" s="42"/>
      <c r="M46" s="38">
        <f t="shared" si="1"/>
        <v>240628</v>
      </c>
      <c r="N46" s="22">
        <f t="shared" si="2"/>
        <v>0</v>
      </c>
    </row>
    <row r="47" spans="1:14" ht="25.5">
      <c r="A47" s="13" t="s">
        <v>52</v>
      </c>
      <c r="B47" s="7" t="s">
        <v>156</v>
      </c>
      <c r="C47" s="37">
        <f>C48+C50+C52</f>
        <v>576538</v>
      </c>
      <c r="D47" s="37">
        <f>D48+D50+D52</f>
        <v>171916</v>
      </c>
      <c r="E47" s="37">
        <f>E48+E50+E52</f>
        <v>4510</v>
      </c>
      <c r="F47" s="37"/>
      <c r="G47" s="37"/>
      <c r="H47" s="37"/>
      <c r="I47" s="37"/>
      <c r="J47" s="37"/>
      <c r="K47" s="37"/>
      <c r="L47" s="37"/>
      <c r="M47" s="38">
        <f t="shared" si="1"/>
        <v>576538</v>
      </c>
      <c r="N47" s="22">
        <f t="shared" si="2"/>
        <v>0</v>
      </c>
    </row>
    <row r="48" spans="1:14" ht="12.75">
      <c r="A48" s="13" t="s">
        <v>17</v>
      </c>
      <c r="B48" s="7" t="s">
        <v>18</v>
      </c>
      <c r="C48" s="37">
        <f>C49</f>
        <v>43675</v>
      </c>
      <c r="D48" s="37">
        <f>D49</f>
        <v>40915</v>
      </c>
      <c r="E48" s="37">
        <f>E49</f>
        <v>1919</v>
      </c>
      <c r="F48" s="37"/>
      <c r="G48" s="37"/>
      <c r="H48" s="37"/>
      <c r="I48" s="37"/>
      <c r="J48" s="37"/>
      <c r="K48" s="37"/>
      <c r="L48" s="37"/>
      <c r="M48" s="38">
        <f t="shared" si="1"/>
        <v>43675</v>
      </c>
      <c r="N48" s="22">
        <f t="shared" si="2"/>
        <v>0</v>
      </c>
    </row>
    <row r="49" spans="1:14" ht="12.75">
      <c r="A49" s="14" t="s">
        <v>19</v>
      </c>
      <c r="B49" s="8" t="s">
        <v>20</v>
      </c>
      <c r="C49" s="39">
        <v>43675</v>
      </c>
      <c r="D49" s="40">
        <v>40915</v>
      </c>
      <c r="E49" s="40">
        <v>1919</v>
      </c>
      <c r="F49" s="37"/>
      <c r="G49" s="42"/>
      <c r="H49" s="42"/>
      <c r="I49" s="42"/>
      <c r="J49" s="42"/>
      <c r="K49" s="42"/>
      <c r="L49" s="42"/>
      <c r="M49" s="38">
        <f t="shared" si="1"/>
        <v>43675</v>
      </c>
      <c r="N49" s="22">
        <f t="shared" si="2"/>
        <v>0</v>
      </c>
    </row>
    <row r="50" spans="1:14" ht="12.75">
      <c r="A50" s="13" t="s">
        <v>27</v>
      </c>
      <c r="B50" s="7" t="s">
        <v>28</v>
      </c>
      <c r="C50" s="37">
        <f>C51</f>
        <v>4275</v>
      </c>
      <c r="D50" s="37">
        <f aca="true" t="shared" si="7" ref="D50:M50">D51</f>
        <v>0</v>
      </c>
      <c r="E50" s="37">
        <f t="shared" si="7"/>
        <v>0</v>
      </c>
      <c r="F50" s="37">
        <f t="shared" si="7"/>
        <v>0</v>
      </c>
      <c r="G50" s="37">
        <f t="shared" si="7"/>
        <v>0</v>
      </c>
      <c r="H50" s="37">
        <f t="shared" si="7"/>
        <v>0</v>
      </c>
      <c r="I50" s="37">
        <f t="shared" si="7"/>
        <v>0</v>
      </c>
      <c r="J50" s="37">
        <f t="shared" si="7"/>
        <v>0</v>
      </c>
      <c r="K50" s="37">
        <f t="shared" si="7"/>
        <v>0</v>
      </c>
      <c r="L50" s="37">
        <f t="shared" si="7"/>
        <v>0</v>
      </c>
      <c r="M50" s="38">
        <f t="shared" si="7"/>
        <v>4275</v>
      </c>
      <c r="N50" s="22">
        <f t="shared" si="2"/>
        <v>0</v>
      </c>
    </row>
    <row r="51" spans="1:14" ht="24.75">
      <c r="A51" s="14" t="s">
        <v>50</v>
      </c>
      <c r="B51" s="8" t="s">
        <v>51</v>
      </c>
      <c r="C51" s="39">
        <v>4275</v>
      </c>
      <c r="D51" s="37"/>
      <c r="E51" s="37"/>
      <c r="F51" s="37"/>
      <c r="G51" s="37"/>
      <c r="H51" s="37"/>
      <c r="I51" s="37"/>
      <c r="J51" s="37"/>
      <c r="K51" s="37"/>
      <c r="L51" s="37"/>
      <c r="M51" s="38">
        <f t="shared" si="1"/>
        <v>4275</v>
      </c>
      <c r="N51" s="22">
        <f t="shared" si="2"/>
        <v>0</v>
      </c>
    </row>
    <row r="52" spans="1:14" ht="12.75">
      <c r="A52" s="13">
        <v>130000</v>
      </c>
      <c r="B52" s="7" t="s">
        <v>53</v>
      </c>
      <c r="C52" s="37">
        <f>C53+C54+C55+C56+C57</f>
        <v>528588</v>
      </c>
      <c r="D52" s="37">
        <f>D53+D54+D55+D56+D57</f>
        <v>131001</v>
      </c>
      <c r="E52" s="37">
        <f>E53+E54+E55+E56+E57</f>
        <v>2591</v>
      </c>
      <c r="F52" s="37"/>
      <c r="G52" s="37"/>
      <c r="H52" s="37"/>
      <c r="I52" s="37"/>
      <c r="J52" s="37"/>
      <c r="K52" s="37"/>
      <c r="L52" s="37"/>
      <c r="M52" s="38">
        <f t="shared" si="1"/>
        <v>528588</v>
      </c>
      <c r="N52" s="22">
        <f t="shared" si="2"/>
        <v>0</v>
      </c>
    </row>
    <row r="53" spans="1:14" ht="12.75">
      <c r="A53" s="14">
        <v>130102</v>
      </c>
      <c r="B53" s="8" t="s">
        <v>54</v>
      </c>
      <c r="C53" s="39">
        <v>36394</v>
      </c>
      <c r="D53" s="42"/>
      <c r="E53" s="42"/>
      <c r="F53" s="37"/>
      <c r="G53" s="42"/>
      <c r="H53" s="42"/>
      <c r="I53" s="42"/>
      <c r="J53" s="42"/>
      <c r="K53" s="42"/>
      <c r="L53" s="42"/>
      <c r="M53" s="38">
        <f t="shared" si="1"/>
        <v>36394</v>
      </c>
      <c r="N53" s="22">
        <f t="shared" si="2"/>
        <v>0</v>
      </c>
    </row>
    <row r="54" spans="1:14" ht="24.75">
      <c r="A54" s="14">
        <v>130107</v>
      </c>
      <c r="B54" s="8" t="s">
        <v>55</v>
      </c>
      <c r="C54" s="39">
        <v>117150</v>
      </c>
      <c r="D54" s="40">
        <v>114642</v>
      </c>
      <c r="E54" s="40">
        <v>2135</v>
      </c>
      <c r="F54" s="37"/>
      <c r="G54" s="42"/>
      <c r="H54" s="42"/>
      <c r="I54" s="42"/>
      <c r="J54" s="42"/>
      <c r="K54" s="42"/>
      <c r="L54" s="42"/>
      <c r="M54" s="38">
        <f t="shared" si="1"/>
        <v>117150</v>
      </c>
      <c r="N54" s="22">
        <f t="shared" si="2"/>
        <v>0</v>
      </c>
    </row>
    <row r="55" spans="1:14" ht="12.75">
      <c r="A55" s="14">
        <v>130110</v>
      </c>
      <c r="B55" s="8" t="s">
        <v>56</v>
      </c>
      <c r="C55" s="39">
        <v>233500</v>
      </c>
      <c r="D55" s="42"/>
      <c r="E55" s="42"/>
      <c r="F55" s="37"/>
      <c r="G55" s="42"/>
      <c r="H55" s="42"/>
      <c r="I55" s="42"/>
      <c r="J55" s="42"/>
      <c r="K55" s="42"/>
      <c r="L55" s="42"/>
      <c r="M55" s="38">
        <f t="shared" si="1"/>
        <v>233500</v>
      </c>
      <c r="N55" s="22">
        <f t="shared" si="2"/>
        <v>0</v>
      </c>
    </row>
    <row r="56" spans="1:14" ht="12.75">
      <c r="A56" s="14">
        <v>130112</v>
      </c>
      <c r="B56" s="8" t="s">
        <v>57</v>
      </c>
      <c r="C56" s="39">
        <v>124386</v>
      </c>
      <c r="D56" s="42"/>
      <c r="E56" s="42"/>
      <c r="F56" s="37"/>
      <c r="G56" s="42"/>
      <c r="H56" s="42"/>
      <c r="I56" s="42"/>
      <c r="J56" s="42"/>
      <c r="K56" s="42"/>
      <c r="L56" s="42"/>
      <c r="M56" s="38">
        <f t="shared" si="1"/>
        <v>124386</v>
      </c>
      <c r="N56" s="22">
        <f t="shared" si="2"/>
        <v>0</v>
      </c>
    </row>
    <row r="57" spans="1:14" ht="12.75">
      <c r="A57" s="14">
        <v>130113</v>
      </c>
      <c r="B57" s="8" t="s">
        <v>58</v>
      </c>
      <c r="C57" s="39">
        <v>17158</v>
      </c>
      <c r="D57" s="40">
        <v>16359</v>
      </c>
      <c r="E57" s="40">
        <v>456</v>
      </c>
      <c r="F57" s="41"/>
      <c r="G57" s="42"/>
      <c r="H57" s="42"/>
      <c r="I57" s="42"/>
      <c r="J57" s="42"/>
      <c r="K57" s="42"/>
      <c r="L57" s="42"/>
      <c r="M57" s="38">
        <f t="shared" si="1"/>
        <v>17158</v>
      </c>
      <c r="N57" s="22">
        <f t="shared" si="2"/>
        <v>0</v>
      </c>
    </row>
    <row r="58" spans="1:14" ht="12.75">
      <c r="A58" s="13" t="s">
        <v>120</v>
      </c>
      <c r="B58" s="7" t="s">
        <v>59</v>
      </c>
      <c r="C58" s="37">
        <f>C59+C61+C63+C98</f>
        <v>22038142</v>
      </c>
      <c r="D58" s="37">
        <f aca="true" t="shared" si="8" ref="D58:M58">D59+D61+D63+D98</f>
        <v>1019312</v>
      </c>
      <c r="E58" s="37">
        <f t="shared" si="8"/>
        <v>43525</v>
      </c>
      <c r="F58" s="37">
        <f t="shared" si="8"/>
        <v>0</v>
      </c>
      <c r="G58" s="37">
        <f t="shared" si="8"/>
        <v>0</v>
      </c>
      <c r="H58" s="37">
        <f t="shared" si="8"/>
        <v>0</v>
      </c>
      <c r="I58" s="37">
        <f t="shared" si="8"/>
        <v>0</v>
      </c>
      <c r="J58" s="37">
        <f t="shared" si="8"/>
        <v>0</v>
      </c>
      <c r="K58" s="37">
        <f t="shared" si="8"/>
        <v>0</v>
      </c>
      <c r="L58" s="37">
        <f t="shared" si="8"/>
        <v>0</v>
      </c>
      <c r="M58" s="38">
        <f t="shared" si="8"/>
        <v>22038142</v>
      </c>
      <c r="N58" s="22">
        <f t="shared" si="2"/>
        <v>0</v>
      </c>
    </row>
    <row r="59" spans="1:14" ht="12.75">
      <c r="A59" s="13" t="s">
        <v>17</v>
      </c>
      <c r="B59" s="7" t="s">
        <v>18</v>
      </c>
      <c r="C59" s="37">
        <f>C60</f>
        <v>556906</v>
      </c>
      <c r="D59" s="37">
        <f>D60</f>
        <v>522566</v>
      </c>
      <c r="E59" s="37">
        <f>E60</f>
        <v>20376</v>
      </c>
      <c r="F59" s="37"/>
      <c r="G59" s="37"/>
      <c r="H59" s="37"/>
      <c r="I59" s="37"/>
      <c r="J59" s="37"/>
      <c r="K59" s="37"/>
      <c r="L59" s="37"/>
      <c r="M59" s="38">
        <f t="shared" si="1"/>
        <v>556906</v>
      </c>
      <c r="N59" s="22">
        <f t="shared" si="2"/>
        <v>0</v>
      </c>
    </row>
    <row r="60" spans="1:14" ht="12.75">
      <c r="A60" s="14" t="s">
        <v>19</v>
      </c>
      <c r="B60" s="8" t="s">
        <v>20</v>
      </c>
      <c r="C60" s="39">
        <v>556906</v>
      </c>
      <c r="D60" s="40">
        <v>522566</v>
      </c>
      <c r="E60" s="40">
        <v>20376</v>
      </c>
      <c r="F60" s="37"/>
      <c r="G60" s="42"/>
      <c r="H60" s="42"/>
      <c r="I60" s="42"/>
      <c r="J60" s="42"/>
      <c r="K60" s="42"/>
      <c r="L60" s="42"/>
      <c r="M60" s="38">
        <f t="shared" si="1"/>
        <v>556906</v>
      </c>
      <c r="N60" s="22">
        <f t="shared" si="2"/>
        <v>0</v>
      </c>
    </row>
    <row r="61" spans="1:14" ht="12.75">
      <c r="A61" s="17" t="s">
        <v>60</v>
      </c>
      <c r="B61" s="9" t="s">
        <v>61</v>
      </c>
      <c r="C61" s="37">
        <f>C62</f>
        <v>51775</v>
      </c>
      <c r="D61" s="37"/>
      <c r="E61" s="37"/>
      <c r="F61" s="37"/>
      <c r="G61" s="37"/>
      <c r="H61" s="37"/>
      <c r="I61" s="37"/>
      <c r="J61" s="37"/>
      <c r="K61" s="37"/>
      <c r="L61" s="37"/>
      <c r="M61" s="38">
        <f t="shared" si="1"/>
        <v>51775</v>
      </c>
      <c r="N61" s="22">
        <f t="shared" si="2"/>
        <v>0</v>
      </c>
    </row>
    <row r="62" spans="1:14" ht="12.75">
      <c r="A62" s="18" t="s">
        <v>62</v>
      </c>
      <c r="B62" s="10" t="s">
        <v>63</v>
      </c>
      <c r="C62" s="39">
        <v>51775</v>
      </c>
      <c r="D62" s="42"/>
      <c r="E62" s="42"/>
      <c r="F62" s="37"/>
      <c r="G62" s="42"/>
      <c r="H62" s="42"/>
      <c r="I62" s="42"/>
      <c r="J62" s="42"/>
      <c r="K62" s="42"/>
      <c r="L62" s="42"/>
      <c r="M62" s="38">
        <f t="shared" si="1"/>
        <v>51775</v>
      </c>
      <c r="N62" s="22">
        <f t="shared" si="2"/>
        <v>0</v>
      </c>
    </row>
    <row r="63" spans="1:14" ht="12.75">
      <c r="A63" s="17" t="s">
        <v>27</v>
      </c>
      <c r="B63" s="9" t="s">
        <v>28</v>
      </c>
      <c r="C63" s="37">
        <f>SUM(C64:C97)</f>
        <v>20966591</v>
      </c>
      <c r="D63" s="37">
        <f>SUM(D64:D97)</f>
        <v>496746</v>
      </c>
      <c r="E63" s="37">
        <f>SUM(E64:E97)</f>
        <v>23149</v>
      </c>
      <c r="F63" s="37"/>
      <c r="G63" s="37"/>
      <c r="H63" s="37"/>
      <c r="I63" s="37"/>
      <c r="J63" s="37"/>
      <c r="K63" s="37"/>
      <c r="L63" s="37"/>
      <c r="M63" s="38">
        <f>C63+F63</f>
        <v>20966591</v>
      </c>
      <c r="N63" s="22">
        <f t="shared" si="2"/>
        <v>0</v>
      </c>
    </row>
    <row r="64" spans="1:15" ht="137.25">
      <c r="A64" s="18" t="s">
        <v>64</v>
      </c>
      <c r="B64" s="10" t="s">
        <v>65</v>
      </c>
      <c r="C64" s="39">
        <v>1407625</v>
      </c>
      <c r="D64" s="42"/>
      <c r="E64" s="42"/>
      <c r="F64" s="37"/>
      <c r="G64" s="42"/>
      <c r="H64" s="42"/>
      <c r="I64" s="42"/>
      <c r="J64" s="42"/>
      <c r="K64" s="42"/>
      <c r="L64" s="42"/>
      <c r="M64" s="38">
        <f>C64+F64</f>
        <v>1407625</v>
      </c>
      <c r="N64" s="22">
        <f t="shared" si="2"/>
        <v>0</v>
      </c>
      <c r="O64" s="11"/>
    </row>
    <row r="65" spans="1:15" ht="124.5">
      <c r="A65" s="18" t="s">
        <v>66</v>
      </c>
      <c r="B65" s="10" t="s">
        <v>67</v>
      </c>
      <c r="C65" s="39">
        <v>8232</v>
      </c>
      <c r="D65" s="42"/>
      <c r="E65" s="42"/>
      <c r="F65" s="37"/>
      <c r="G65" s="42"/>
      <c r="H65" s="42"/>
      <c r="I65" s="42"/>
      <c r="J65" s="42"/>
      <c r="K65" s="42"/>
      <c r="L65" s="42"/>
      <c r="M65" s="38">
        <f>C65+F65</f>
        <v>8232</v>
      </c>
      <c r="N65" s="22">
        <f t="shared" si="2"/>
        <v>0</v>
      </c>
      <c r="O65" s="11"/>
    </row>
    <row r="66" spans="1:14" ht="162" customHeight="1">
      <c r="A66" s="18" t="s">
        <v>68</v>
      </c>
      <c r="B66" s="10" t="s">
        <v>69</v>
      </c>
      <c r="C66" s="39">
        <v>21199</v>
      </c>
      <c r="D66" s="42"/>
      <c r="E66" s="42"/>
      <c r="F66" s="37"/>
      <c r="G66" s="42"/>
      <c r="H66" s="42"/>
      <c r="I66" s="42"/>
      <c r="J66" s="42"/>
      <c r="K66" s="42"/>
      <c r="L66" s="42"/>
      <c r="M66" s="38">
        <f>F66+C66</f>
        <v>21199</v>
      </c>
      <c r="N66" s="22">
        <f t="shared" si="2"/>
        <v>0</v>
      </c>
    </row>
    <row r="67" spans="1:14" ht="225">
      <c r="A67" s="60" t="s">
        <v>70</v>
      </c>
      <c r="B67" s="51" t="s">
        <v>71</v>
      </c>
      <c r="C67" s="55">
        <v>129900</v>
      </c>
      <c r="D67" s="55"/>
      <c r="E67" s="55"/>
      <c r="F67" s="55"/>
      <c r="G67" s="55"/>
      <c r="H67" s="55"/>
      <c r="I67" s="55"/>
      <c r="J67" s="55"/>
      <c r="K67" s="53"/>
      <c r="L67" s="55"/>
      <c r="M67" s="54">
        <f>C67+F67</f>
        <v>129900</v>
      </c>
      <c r="N67" s="22">
        <f t="shared" si="2"/>
        <v>0</v>
      </c>
    </row>
    <row r="68" spans="1:14" ht="198.75" customHeight="1">
      <c r="A68" s="60"/>
      <c r="B68" s="52" t="s">
        <v>161</v>
      </c>
      <c r="C68" s="55"/>
      <c r="D68" s="55"/>
      <c r="E68" s="55"/>
      <c r="F68" s="55"/>
      <c r="G68" s="55"/>
      <c r="H68" s="55"/>
      <c r="I68" s="55"/>
      <c r="J68" s="55"/>
      <c r="K68" s="53"/>
      <c r="L68" s="55"/>
      <c r="M68" s="54"/>
      <c r="N68" s="22">
        <f t="shared" si="2"/>
        <v>0</v>
      </c>
    </row>
    <row r="69" spans="1:14" ht="49.5">
      <c r="A69" s="18" t="s">
        <v>72</v>
      </c>
      <c r="B69" s="10" t="s">
        <v>73</v>
      </c>
      <c r="C69" s="39">
        <v>57975</v>
      </c>
      <c r="D69" s="42"/>
      <c r="E69" s="42"/>
      <c r="F69" s="42"/>
      <c r="G69" s="42"/>
      <c r="H69" s="42"/>
      <c r="I69" s="42"/>
      <c r="J69" s="42"/>
      <c r="K69" s="42"/>
      <c r="L69" s="42"/>
      <c r="M69" s="38">
        <f>C69+F69</f>
        <v>57975</v>
      </c>
      <c r="N69" s="22">
        <f t="shared" si="2"/>
        <v>0</v>
      </c>
    </row>
    <row r="70" spans="1:14" ht="49.5">
      <c r="A70" s="18" t="s">
        <v>74</v>
      </c>
      <c r="B70" s="10" t="s">
        <v>75</v>
      </c>
      <c r="C70" s="39">
        <v>274</v>
      </c>
      <c r="D70" s="42"/>
      <c r="E70" s="42"/>
      <c r="F70" s="42"/>
      <c r="G70" s="42"/>
      <c r="H70" s="42"/>
      <c r="I70" s="42"/>
      <c r="J70" s="42"/>
      <c r="K70" s="42"/>
      <c r="L70" s="42"/>
      <c r="M70" s="38">
        <f aca="true" t="shared" si="9" ref="M70:M126">C70+F70</f>
        <v>274</v>
      </c>
      <c r="N70" s="22">
        <f t="shared" si="2"/>
        <v>0</v>
      </c>
    </row>
    <row r="71" spans="1:16" ht="49.5">
      <c r="A71" s="18" t="s">
        <v>76</v>
      </c>
      <c r="B71" s="10" t="s">
        <v>77</v>
      </c>
      <c r="C71" s="39">
        <v>2368</v>
      </c>
      <c r="D71" s="42"/>
      <c r="E71" s="42"/>
      <c r="F71" s="42"/>
      <c r="G71" s="42"/>
      <c r="H71" s="42"/>
      <c r="I71" s="42"/>
      <c r="J71" s="42"/>
      <c r="K71" s="42"/>
      <c r="L71" s="42"/>
      <c r="M71" s="38">
        <f t="shared" si="9"/>
        <v>2368</v>
      </c>
      <c r="N71" s="22">
        <f t="shared" si="2"/>
        <v>0</v>
      </c>
      <c r="O71" s="11"/>
      <c r="P71" s="11"/>
    </row>
    <row r="72" spans="1:14" ht="112.5">
      <c r="A72" s="18" t="s">
        <v>78</v>
      </c>
      <c r="B72" s="10" t="s">
        <v>162</v>
      </c>
      <c r="C72" s="39">
        <v>32075</v>
      </c>
      <c r="D72" s="42"/>
      <c r="E72" s="42"/>
      <c r="F72" s="42"/>
      <c r="G72" s="42"/>
      <c r="H72" s="42"/>
      <c r="I72" s="42"/>
      <c r="J72" s="42"/>
      <c r="K72" s="42"/>
      <c r="L72" s="42"/>
      <c r="M72" s="38">
        <f t="shared" si="9"/>
        <v>32075</v>
      </c>
      <c r="N72" s="22">
        <f t="shared" si="2"/>
        <v>0</v>
      </c>
    </row>
    <row r="73" spans="1:14" ht="112.5">
      <c r="A73" s="18" t="s">
        <v>79</v>
      </c>
      <c r="B73" s="10" t="s">
        <v>163</v>
      </c>
      <c r="C73" s="39">
        <v>2125</v>
      </c>
      <c r="D73" s="42"/>
      <c r="E73" s="42"/>
      <c r="F73" s="42"/>
      <c r="G73" s="42"/>
      <c r="H73" s="42"/>
      <c r="I73" s="42"/>
      <c r="J73" s="42"/>
      <c r="K73" s="42"/>
      <c r="L73" s="42"/>
      <c r="M73" s="38">
        <f t="shared" si="9"/>
        <v>2125</v>
      </c>
      <c r="N73" s="22">
        <f t="shared" si="2"/>
        <v>0</v>
      </c>
    </row>
    <row r="74" spans="1:14" ht="24.75">
      <c r="A74" s="18" t="s">
        <v>167</v>
      </c>
      <c r="B74" s="10" t="s">
        <v>166</v>
      </c>
      <c r="C74" s="42">
        <v>11416</v>
      </c>
      <c r="D74" s="42"/>
      <c r="E74" s="42"/>
      <c r="F74" s="42"/>
      <c r="G74" s="42"/>
      <c r="H74" s="42"/>
      <c r="I74" s="42"/>
      <c r="J74" s="42"/>
      <c r="K74" s="42"/>
      <c r="L74" s="42"/>
      <c r="M74" s="38">
        <f t="shared" si="9"/>
        <v>11416</v>
      </c>
      <c r="N74" s="22">
        <f t="shared" si="2"/>
        <v>0</v>
      </c>
    </row>
    <row r="75" spans="1:14" ht="12.75">
      <c r="A75" s="18" t="s">
        <v>80</v>
      </c>
      <c r="B75" s="10" t="s">
        <v>81</v>
      </c>
      <c r="C75" s="39">
        <v>89913</v>
      </c>
      <c r="D75" s="42"/>
      <c r="E75" s="42"/>
      <c r="F75" s="42"/>
      <c r="G75" s="42"/>
      <c r="H75" s="42"/>
      <c r="I75" s="42"/>
      <c r="J75" s="42"/>
      <c r="K75" s="42"/>
      <c r="L75" s="42"/>
      <c r="M75" s="38">
        <f t="shared" si="9"/>
        <v>89913</v>
      </c>
      <c r="N75" s="22">
        <f t="shared" si="2"/>
        <v>0</v>
      </c>
    </row>
    <row r="76" spans="1:14" ht="12.75">
      <c r="A76" s="18" t="s">
        <v>82</v>
      </c>
      <c r="B76" s="10" t="s">
        <v>83</v>
      </c>
      <c r="C76" s="39">
        <v>144025</v>
      </c>
      <c r="D76" s="42"/>
      <c r="E76" s="42"/>
      <c r="F76" s="42"/>
      <c r="G76" s="42"/>
      <c r="H76" s="42"/>
      <c r="I76" s="42"/>
      <c r="J76" s="42"/>
      <c r="K76" s="42"/>
      <c r="L76" s="42"/>
      <c r="M76" s="38">
        <f t="shared" si="9"/>
        <v>144025</v>
      </c>
      <c r="N76" s="22">
        <f t="shared" si="2"/>
        <v>0</v>
      </c>
    </row>
    <row r="77" spans="1:14" ht="24.75">
      <c r="A77" s="18" t="s">
        <v>84</v>
      </c>
      <c r="B77" s="10" t="s">
        <v>85</v>
      </c>
      <c r="C77" s="39">
        <v>2390</v>
      </c>
      <c r="D77" s="42"/>
      <c r="E77" s="42"/>
      <c r="F77" s="42"/>
      <c r="G77" s="42"/>
      <c r="H77" s="42"/>
      <c r="I77" s="42"/>
      <c r="J77" s="42"/>
      <c r="K77" s="42"/>
      <c r="L77" s="42"/>
      <c r="M77" s="38">
        <f t="shared" si="9"/>
        <v>2390</v>
      </c>
      <c r="N77" s="22">
        <f t="shared" si="2"/>
        <v>0</v>
      </c>
    </row>
    <row r="78" spans="1:15" ht="15.75" customHeight="1">
      <c r="A78" s="18" t="s">
        <v>86</v>
      </c>
      <c r="B78" s="10" t="s">
        <v>87</v>
      </c>
      <c r="C78" s="42">
        <v>122280</v>
      </c>
      <c r="D78" s="42"/>
      <c r="E78" s="42"/>
      <c r="F78" s="42"/>
      <c r="G78" s="42"/>
      <c r="H78" s="42"/>
      <c r="I78" s="42"/>
      <c r="J78" s="42"/>
      <c r="K78" s="42"/>
      <c r="L78" s="42"/>
      <c r="M78" s="38">
        <f t="shared" si="9"/>
        <v>122280</v>
      </c>
      <c r="N78" s="22">
        <f t="shared" si="2"/>
        <v>0</v>
      </c>
      <c r="O78" s="11"/>
    </row>
    <row r="79" spans="1:14" ht="12.75">
      <c r="A79" s="18" t="s">
        <v>88</v>
      </c>
      <c r="B79" s="10" t="s">
        <v>89</v>
      </c>
      <c r="C79" s="42">
        <v>161537</v>
      </c>
      <c r="D79" s="42"/>
      <c r="E79" s="42"/>
      <c r="F79" s="42"/>
      <c r="G79" s="42"/>
      <c r="H79" s="42"/>
      <c r="I79" s="42"/>
      <c r="J79" s="42"/>
      <c r="K79" s="42"/>
      <c r="L79" s="42"/>
      <c r="M79" s="38">
        <f t="shared" si="9"/>
        <v>161537</v>
      </c>
      <c r="N79" s="22">
        <f aca="true" t="shared" si="10" ref="N79:N127">M79-C79</f>
        <v>0</v>
      </c>
    </row>
    <row r="80" spans="1:14" ht="12.75">
      <c r="A80" s="18" t="s">
        <v>90</v>
      </c>
      <c r="B80" s="10" t="s">
        <v>91</v>
      </c>
      <c r="C80" s="42">
        <v>9161580</v>
      </c>
      <c r="D80" s="42"/>
      <c r="E80" s="42"/>
      <c r="F80" s="42"/>
      <c r="G80" s="42"/>
      <c r="H80" s="42"/>
      <c r="I80" s="42"/>
      <c r="J80" s="42"/>
      <c r="K80" s="42"/>
      <c r="L80" s="42"/>
      <c r="M80" s="38">
        <f t="shared" si="9"/>
        <v>9161580</v>
      </c>
      <c r="N80" s="22">
        <f t="shared" si="10"/>
        <v>0</v>
      </c>
    </row>
    <row r="81" spans="1:14" ht="12.75">
      <c r="A81" s="18" t="s">
        <v>92</v>
      </c>
      <c r="B81" s="10" t="s">
        <v>93</v>
      </c>
      <c r="C81" s="42">
        <v>850590</v>
      </c>
      <c r="D81" s="42"/>
      <c r="E81" s="42"/>
      <c r="F81" s="42"/>
      <c r="G81" s="42"/>
      <c r="H81" s="42"/>
      <c r="I81" s="42"/>
      <c r="J81" s="42"/>
      <c r="K81" s="42"/>
      <c r="L81" s="42"/>
      <c r="M81" s="38">
        <f t="shared" si="9"/>
        <v>850590</v>
      </c>
      <c r="N81" s="22">
        <f t="shared" si="10"/>
        <v>0</v>
      </c>
    </row>
    <row r="82" spans="1:14" ht="12.75">
      <c r="A82" s="18" t="s">
        <v>94</v>
      </c>
      <c r="B82" s="10" t="s">
        <v>95</v>
      </c>
      <c r="C82" s="42">
        <v>2292000</v>
      </c>
      <c r="D82" s="42"/>
      <c r="E82" s="42"/>
      <c r="F82" s="42"/>
      <c r="G82" s="42"/>
      <c r="H82" s="42"/>
      <c r="I82" s="42"/>
      <c r="J82" s="42"/>
      <c r="K82" s="42"/>
      <c r="L82" s="42"/>
      <c r="M82" s="38">
        <f t="shared" si="9"/>
        <v>2292000</v>
      </c>
      <c r="N82" s="22">
        <f t="shared" si="10"/>
        <v>0</v>
      </c>
    </row>
    <row r="83" spans="1:14" ht="12.75">
      <c r="A83" s="18" t="s">
        <v>96</v>
      </c>
      <c r="B83" s="10" t="s">
        <v>97</v>
      </c>
      <c r="C83" s="42">
        <v>155850</v>
      </c>
      <c r="D83" s="42"/>
      <c r="E83" s="42"/>
      <c r="F83" s="42"/>
      <c r="G83" s="42"/>
      <c r="H83" s="42"/>
      <c r="I83" s="42"/>
      <c r="J83" s="42"/>
      <c r="K83" s="42"/>
      <c r="L83" s="42"/>
      <c r="M83" s="38">
        <f t="shared" si="9"/>
        <v>155850</v>
      </c>
      <c r="N83" s="22">
        <f t="shared" si="10"/>
        <v>0</v>
      </c>
    </row>
    <row r="84" spans="1:14" ht="12.75">
      <c r="A84" s="18" t="s">
        <v>98</v>
      </c>
      <c r="B84" s="10" t="s">
        <v>99</v>
      </c>
      <c r="C84" s="42">
        <v>103890</v>
      </c>
      <c r="D84" s="42"/>
      <c r="E84" s="42"/>
      <c r="F84" s="42"/>
      <c r="G84" s="42"/>
      <c r="H84" s="42"/>
      <c r="I84" s="42"/>
      <c r="J84" s="42"/>
      <c r="K84" s="42"/>
      <c r="L84" s="42"/>
      <c r="M84" s="38">
        <f t="shared" si="9"/>
        <v>103890</v>
      </c>
      <c r="N84" s="22">
        <f t="shared" si="10"/>
        <v>0</v>
      </c>
    </row>
    <row r="85" spans="1:14" ht="12.75">
      <c r="A85" s="18" t="s">
        <v>100</v>
      </c>
      <c r="B85" s="10" t="s">
        <v>101</v>
      </c>
      <c r="C85" s="42">
        <v>2386179</v>
      </c>
      <c r="D85" s="42"/>
      <c r="E85" s="42"/>
      <c r="F85" s="42"/>
      <c r="G85" s="42"/>
      <c r="H85" s="42"/>
      <c r="I85" s="42"/>
      <c r="J85" s="42"/>
      <c r="K85" s="42"/>
      <c r="L85" s="42"/>
      <c r="M85" s="38">
        <f t="shared" si="9"/>
        <v>2386179</v>
      </c>
      <c r="N85" s="22">
        <f t="shared" si="10"/>
        <v>0</v>
      </c>
    </row>
    <row r="86" spans="1:14" ht="24.75">
      <c r="A86" s="18" t="s">
        <v>102</v>
      </c>
      <c r="B86" s="10" t="s">
        <v>103</v>
      </c>
      <c r="C86" s="39">
        <v>1038994</v>
      </c>
      <c r="D86" s="42"/>
      <c r="E86" s="42"/>
      <c r="F86" s="42"/>
      <c r="G86" s="42"/>
      <c r="H86" s="42"/>
      <c r="I86" s="42"/>
      <c r="J86" s="42"/>
      <c r="K86" s="42"/>
      <c r="L86" s="42"/>
      <c r="M86" s="38">
        <f t="shared" si="9"/>
        <v>1038994</v>
      </c>
      <c r="N86" s="22">
        <f t="shared" si="10"/>
        <v>0</v>
      </c>
    </row>
    <row r="87" spans="1:15" ht="37.5">
      <c r="A87" s="14" t="s">
        <v>104</v>
      </c>
      <c r="B87" s="8" t="s">
        <v>105</v>
      </c>
      <c r="C87" s="39">
        <v>30078</v>
      </c>
      <c r="D87" s="42"/>
      <c r="E87" s="42"/>
      <c r="F87" s="42"/>
      <c r="G87" s="42"/>
      <c r="H87" s="42"/>
      <c r="I87" s="42"/>
      <c r="J87" s="42"/>
      <c r="K87" s="42"/>
      <c r="L87" s="42"/>
      <c r="M87" s="38">
        <f t="shared" si="9"/>
        <v>30078</v>
      </c>
      <c r="N87" s="22">
        <f t="shared" si="10"/>
        <v>0</v>
      </c>
      <c r="O87" s="11"/>
    </row>
    <row r="88" spans="1:15" ht="37.5">
      <c r="A88" s="14" t="s">
        <v>172</v>
      </c>
      <c r="B88" s="8" t="s">
        <v>173</v>
      </c>
      <c r="C88" s="39">
        <v>11631</v>
      </c>
      <c r="D88" s="42"/>
      <c r="E88" s="42"/>
      <c r="F88" s="42"/>
      <c r="G88" s="42"/>
      <c r="H88" s="42"/>
      <c r="I88" s="42"/>
      <c r="J88" s="42"/>
      <c r="K88" s="42"/>
      <c r="L88" s="42"/>
      <c r="M88" s="38">
        <f t="shared" si="9"/>
        <v>11631</v>
      </c>
      <c r="N88" s="22">
        <f t="shared" si="10"/>
        <v>0</v>
      </c>
      <c r="O88" s="11"/>
    </row>
    <row r="89" spans="1:14" ht="12.75">
      <c r="A89" s="16" t="s">
        <v>29</v>
      </c>
      <c r="B89" s="8" t="s">
        <v>30</v>
      </c>
      <c r="C89" s="39">
        <v>5510</v>
      </c>
      <c r="D89" s="42"/>
      <c r="E89" s="42"/>
      <c r="F89" s="42"/>
      <c r="G89" s="42"/>
      <c r="H89" s="42"/>
      <c r="I89" s="42"/>
      <c r="J89" s="42"/>
      <c r="K89" s="42"/>
      <c r="L89" s="42"/>
      <c r="M89" s="38">
        <f t="shared" si="9"/>
        <v>5510</v>
      </c>
      <c r="N89" s="22">
        <f t="shared" si="10"/>
        <v>0</v>
      </c>
    </row>
    <row r="90" spans="1:14" ht="12.75">
      <c r="A90" s="14" t="s">
        <v>31</v>
      </c>
      <c r="B90" s="8" t="s">
        <v>32</v>
      </c>
      <c r="C90" s="39">
        <v>12077</v>
      </c>
      <c r="D90" s="42"/>
      <c r="E90" s="42"/>
      <c r="F90" s="42"/>
      <c r="G90" s="42"/>
      <c r="H90" s="42"/>
      <c r="I90" s="42"/>
      <c r="J90" s="42"/>
      <c r="K90" s="42"/>
      <c r="L90" s="42"/>
      <c r="M90" s="38">
        <f t="shared" si="9"/>
        <v>12077</v>
      </c>
      <c r="N90" s="22">
        <f t="shared" si="10"/>
        <v>0</v>
      </c>
    </row>
    <row r="91" spans="1:14" ht="12.75">
      <c r="A91" s="14" t="s">
        <v>164</v>
      </c>
      <c r="B91" s="8" t="s">
        <v>165</v>
      </c>
      <c r="C91" s="42">
        <v>13124</v>
      </c>
      <c r="D91" s="42"/>
      <c r="E91" s="42"/>
      <c r="F91" s="42"/>
      <c r="G91" s="42"/>
      <c r="H91" s="42"/>
      <c r="I91" s="42"/>
      <c r="J91" s="42"/>
      <c r="K91" s="42"/>
      <c r="L91" s="42"/>
      <c r="M91" s="38">
        <f t="shared" si="9"/>
        <v>13124</v>
      </c>
      <c r="N91" s="22">
        <f t="shared" si="10"/>
        <v>0</v>
      </c>
    </row>
    <row r="92" spans="1:14" ht="24.75">
      <c r="A92" s="14" t="s">
        <v>106</v>
      </c>
      <c r="B92" s="8" t="s">
        <v>107</v>
      </c>
      <c r="C92" s="39">
        <v>356622</v>
      </c>
      <c r="D92" s="40">
        <v>349005</v>
      </c>
      <c r="E92" s="40">
        <v>7575</v>
      </c>
      <c r="F92" s="42"/>
      <c r="G92" s="42"/>
      <c r="H92" s="42"/>
      <c r="I92" s="42"/>
      <c r="J92" s="42"/>
      <c r="K92" s="42"/>
      <c r="L92" s="42"/>
      <c r="M92" s="38">
        <f t="shared" si="9"/>
        <v>356622</v>
      </c>
      <c r="N92" s="22">
        <f t="shared" si="10"/>
        <v>0</v>
      </c>
    </row>
    <row r="93" spans="1:14" ht="49.5">
      <c r="A93" s="14" t="s">
        <v>108</v>
      </c>
      <c r="B93" s="8" t="s">
        <v>109</v>
      </c>
      <c r="C93" s="39">
        <v>10358</v>
      </c>
      <c r="D93" s="42"/>
      <c r="E93" s="42"/>
      <c r="F93" s="42"/>
      <c r="G93" s="42"/>
      <c r="H93" s="42"/>
      <c r="I93" s="42"/>
      <c r="J93" s="42"/>
      <c r="K93" s="42"/>
      <c r="L93" s="42"/>
      <c r="M93" s="38">
        <f t="shared" si="9"/>
        <v>10358</v>
      </c>
      <c r="N93" s="22">
        <f t="shared" si="10"/>
        <v>0</v>
      </c>
    </row>
    <row r="94" spans="1:14" ht="24.75">
      <c r="A94" s="14" t="s">
        <v>110</v>
      </c>
      <c r="B94" s="8" t="s">
        <v>111</v>
      </c>
      <c r="C94" s="39">
        <v>172713</v>
      </c>
      <c r="D94" s="40">
        <v>147741</v>
      </c>
      <c r="E94" s="40">
        <v>15574</v>
      </c>
      <c r="F94" s="42"/>
      <c r="G94" s="42"/>
      <c r="H94" s="42"/>
      <c r="I94" s="42"/>
      <c r="J94" s="42"/>
      <c r="K94" s="42"/>
      <c r="L94" s="42"/>
      <c r="M94" s="38">
        <f t="shared" si="9"/>
        <v>172713</v>
      </c>
      <c r="N94" s="22">
        <f t="shared" si="10"/>
        <v>0</v>
      </c>
    </row>
    <row r="95" spans="1:14" ht="49.5">
      <c r="A95" s="14" t="s">
        <v>112</v>
      </c>
      <c r="B95" s="8" t="s">
        <v>113</v>
      </c>
      <c r="C95" s="39">
        <v>48792</v>
      </c>
      <c r="D95" s="42"/>
      <c r="E95" s="42"/>
      <c r="F95" s="42"/>
      <c r="G95" s="42"/>
      <c r="H95" s="42"/>
      <c r="I95" s="42"/>
      <c r="J95" s="42"/>
      <c r="K95" s="42"/>
      <c r="L95" s="42"/>
      <c r="M95" s="38">
        <f t="shared" si="9"/>
        <v>48792</v>
      </c>
      <c r="N95" s="22">
        <f t="shared" si="10"/>
        <v>0</v>
      </c>
    </row>
    <row r="96" spans="1:14" ht="24.75">
      <c r="A96" s="14" t="s">
        <v>114</v>
      </c>
      <c r="B96" s="8" t="s">
        <v>115</v>
      </c>
      <c r="C96" s="39">
        <v>9250</v>
      </c>
      <c r="D96" s="42"/>
      <c r="E96" s="42"/>
      <c r="F96" s="42"/>
      <c r="G96" s="42"/>
      <c r="H96" s="42"/>
      <c r="I96" s="42"/>
      <c r="J96" s="42"/>
      <c r="K96" s="42"/>
      <c r="L96" s="42"/>
      <c r="M96" s="38">
        <f t="shared" si="9"/>
        <v>9250</v>
      </c>
      <c r="N96" s="22">
        <f t="shared" si="10"/>
        <v>0</v>
      </c>
    </row>
    <row r="97" spans="1:14" ht="24.75">
      <c r="A97" s="18" t="s">
        <v>116</v>
      </c>
      <c r="B97" s="10" t="s">
        <v>117</v>
      </c>
      <c r="C97" s="42">
        <v>2114019</v>
      </c>
      <c r="D97" s="42"/>
      <c r="E97" s="42"/>
      <c r="F97" s="42"/>
      <c r="G97" s="42"/>
      <c r="H97" s="42"/>
      <c r="I97" s="42"/>
      <c r="J97" s="42"/>
      <c r="K97" s="42"/>
      <c r="L97" s="42"/>
      <c r="M97" s="38">
        <f t="shared" si="9"/>
        <v>2114019</v>
      </c>
      <c r="N97" s="22">
        <f t="shared" si="10"/>
        <v>0</v>
      </c>
    </row>
    <row r="98" spans="1:14" ht="25.5">
      <c r="A98" s="17">
        <v>170000</v>
      </c>
      <c r="B98" s="9" t="s">
        <v>46</v>
      </c>
      <c r="C98" s="37">
        <f>C99+C100</f>
        <v>462870</v>
      </c>
      <c r="D98" s="37">
        <f>D99+D100</f>
        <v>0</v>
      </c>
      <c r="E98" s="37">
        <f>E99+E100</f>
        <v>0</v>
      </c>
      <c r="F98" s="42"/>
      <c r="G98" s="37"/>
      <c r="H98" s="37"/>
      <c r="I98" s="37"/>
      <c r="J98" s="37"/>
      <c r="K98" s="37"/>
      <c r="L98" s="37"/>
      <c r="M98" s="38">
        <f t="shared" si="9"/>
        <v>462870</v>
      </c>
      <c r="N98" s="22">
        <f t="shared" si="10"/>
        <v>0</v>
      </c>
    </row>
    <row r="99" spans="1:14" ht="24.75">
      <c r="A99" s="18">
        <v>170102</v>
      </c>
      <c r="B99" s="10" t="s">
        <v>118</v>
      </c>
      <c r="C99" s="39">
        <v>457220</v>
      </c>
      <c r="D99" s="42"/>
      <c r="E99" s="42"/>
      <c r="F99" s="42"/>
      <c r="G99" s="42"/>
      <c r="H99" s="42"/>
      <c r="I99" s="42"/>
      <c r="J99" s="42"/>
      <c r="K99" s="42"/>
      <c r="L99" s="42"/>
      <c r="M99" s="38">
        <f t="shared" si="9"/>
        <v>457220</v>
      </c>
      <c r="N99" s="22">
        <f t="shared" si="10"/>
        <v>0</v>
      </c>
    </row>
    <row r="100" spans="1:14" ht="24.75">
      <c r="A100" s="18">
        <v>170302</v>
      </c>
      <c r="B100" s="10" t="s">
        <v>119</v>
      </c>
      <c r="C100" s="39">
        <v>5650</v>
      </c>
      <c r="D100" s="42"/>
      <c r="E100" s="42"/>
      <c r="F100" s="42"/>
      <c r="G100" s="42"/>
      <c r="H100" s="42"/>
      <c r="I100" s="42"/>
      <c r="J100" s="42"/>
      <c r="K100" s="42"/>
      <c r="L100" s="42"/>
      <c r="M100" s="38">
        <f t="shared" si="9"/>
        <v>5650</v>
      </c>
      <c r="N100" s="22">
        <f t="shared" si="10"/>
        <v>0</v>
      </c>
    </row>
    <row r="101" spans="1:14" ht="12.75">
      <c r="A101" s="13" t="s">
        <v>143</v>
      </c>
      <c r="B101" s="7" t="s">
        <v>135</v>
      </c>
      <c r="C101" s="37">
        <f>C102+C104</f>
        <v>2289677</v>
      </c>
      <c r="D101" s="37">
        <f aca="true" t="shared" si="11" ref="D101:M101">D102+D104</f>
        <v>1926068</v>
      </c>
      <c r="E101" s="37">
        <f t="shared" si="11"/>
        <v>264003</v>
      </c>
      <c r="F101" s="37">
        <f t="shared" si="11"/>
        <v>0</v>
      </c>
      <c r="G101" s="37">
        <f t="shared" si="11"/>
        <v>0</v>
      </c>
      <c r="H101" s="37">
        <f t="shared" si="11"/>
        <v>0</v>
      </c>
      <c r="I101" s="37">
        <f t="shared" si="11"/>
        <v>0</v>
      </c>
      <c r="J101" s="37">
        <f t="shared" si="11"/>
        <v>0</v>
      </c>
      <c r="K101" s="37">
        <f t="shared" si="11"/>
        <v>0</v>
      </c>
      <c r="L101" s="37">
        <f t="shared" si="11"/>
        <v>0</v>
      </c>
      <c r="M101" s="38">
        <f t="shared" si="11"/>
        <v>2289677</v>
      </c>
      <c r="N101" s="22">
        <f t="shared" si="10"/>
        <v>0</v>
      </c>
    </row>
    <row r="102" spans="1:14" ht="12.75">
      <c r="A102" s="13" t="s">
        <v>17</v>
      </c>
      <c r="B102" s="7" t="s">
        <v>18</v>
      </c>
      <c r="C102" s="37">
        <f>C103</f>
        <v>39109</v>
      </c>
      <c r="D102" s="37">
        <f>D103</f>
        <v>35872</v>
      </c>
      <c r="E102" s="37">
        <f>E103</f>
        <v>1555</v>
      </c>
      <c r="F102" s="37"/>
      <c r="G102" s="37"/>
      <c r="H102" s="37"/>
      <c r="I102" s="37"/>
      <c r="J102" s="37"/>
      <c r="K102" s="37"/>
      <c r="L102" s="37"/>
      <c r="M102" s="38">
        <f t="shared" si="9"/>
        <v>39109</v>
      </c>
      <c r="N102" s="22">
        <f t="shared" si="10"/>
        <v>0</v>
      </c>
    </row>
    <row r="103" spans="1:14" ht="12.75">
      <c r="A103" s="14" t="s">
        <v>19</v>
      </c>
      <c r="B103" s="8" t="s">
        <v>20</v>
      </c>
      <c r="C103" s="39">
        <v>39109</v>
      </c>
      <c r="D103" s="40">
        <v>35872</v>
      </c>
      <c r="E103" s="40">
        <v>1555</v>
      </c>
      <c r="F103" s="42"/>
      <c r="G103" s="42"/>
      <c r="H103" s="42"/>
      <c r="I103" s="42"/>
      <c r="J103" s="42"/>
      <c r="K103" s="42"/>
      <c r="L103" s="42"/>
      <c r="M103" s="38">
        <f t="shared" si="9"/>
        <v>39109</v>
      </c>
      <c r="N103" s="22">
        <f t="shared" si="10"/>
        <v>0</v>
      </c>
    </row>
    <row r="104" spans="1:14" ht="12.75">
      <c r="A104" s="13">
        <v>110000</v>
      </c>
      <c r="B104" s="7" t="s">
        <v>136</v>
      </c>
      <c r="C104" s="37">
        <f>SUM(C105:C110)</f>
        <v>2250568</v>
      </c>
      <c r="D104" s="37">
        <f>SUM(D105:D110)</f>
        <v>1890196</v>
      </c>
      <c r="E104" s="37">
        <f>SUM(E105:E110)</f>
        <v>262448</v>
      </c>
      <c r="F104" s="37"/>
      <c r="G104" s="37"/>
      <c r="H104" s="37"/>
      <c r="I104" s="37"/>
      <c r="J104" s="37"/>
      <c r="K104" s="37"/>
      <c r="L104" s="37"/>
      <c r="M104" s="38">
        <f t="shared" si="9"/>
        <v>2250568</v>
      </c>
      <c r="N104" s="22">
        <f t="shared" si="10"/>
        <v>0</v>
      </c>
    </row>
    <row r="105" spans="1:14" ht="24.75">
      <c r="A105" s="14">
        <v>110103</v>
      </c>
      <c r="B105" s="8" t="s">
        <v>137</v>
      </c>
      <c r="C105" s="39">
        <v>78544</v>
      </c>
      <c r="D105" s="40">
        <v>13214</v>
      </c>
      <c r="E105" s="42"/>
      <c r="F105" s="42"/>
      <c r="G105" s="42"/>
      <c r="H105" s="42"/>
      <c r="I105" s="42"/>
      <c r="J105" s="42"/>
      <c r="K105" s="42"/>
      <c r="L105" s="42"/>
      <c r="M105" s="38">
        <f t="shared" si="9"/>
        <v>78544</v>
      </c>
      <c r="N105" s="22">
        <f t="shared" si="10"/>
        <v>0</v>
      </c>
    </row>
    <row r="106" spans="1:14" ht="12.75">
      <c r="A106" s="14">
        <v>110201</v>
      </c>
      <c r="B106" s="8" t="s">
        <v>138</v>
      </c>
      <c r="C106" s="39">
        <v>545483</v>
      </c>
      <c r="D106" s="40">
        <v>496469</v>
      </c>
      <c r="E106" s="40">
        <v>38258</v>
      </c>
      <c r="F106" s="42"/>
      <c r="G106" s="42"/>
      <c r="H106" s="42"/>
      <c r="I106" s="42"/>
      <c r="J106" s="42"/>
      <c r="K106" s="42"/>
      <c r="L106" s="42"/>
      <c r="M106" s="38">
        <f t="shared" si="9"/>
        <v>545483</v>
      </c>
      <c r="N106" s="22">
        <f t="shared" si="10"/>
        <v>0</v>
      </c>
    </row>
    <row r="107" spans="1:14" ht="12.75">
      <c r="A107" s="14">
        <v>110202</v>
      </c>
      <c r="B107" s="8" t="s">
        <v>139</v>
      </c>
      <c r="C107" s="39">
        <v>102626</v>
      </c>
      <c r="D107" s="40">
        <v>66251</v>
      </c>
      <c r="E107" s="40">
        <v>30004</v>
      </c>
      <c r="F107" s="42"/>
      <c r="G107" s="42"/>
      <c r="H107" s="42"/>
      <c r="I107" s="42"/>
      <c r="J107" s="42"/>
      <c r="K107" s="42"/>
      <c r="L107" s="42"/>
      <c r="M107" s="38">
        <f t="shared" si="9"/>
        <v>102626</v>
      </c>
      <c r="N107" s="22">
        <f t="shared" si="10"/>
        <v>0</v>
      </c>
    </row>
    <row r="108" spans="1:14" ht="12.75">
      <c r="A108" s="14">
        <v>110204</v>
      </c>
      <c r="B108" s="8" t="s">
        <v>140</v>
      </c>
      <c r="C108" s="39">
        <v>261860</v>
      </c>
      <c r="D108" s="40">
        <v>245872</v>
      </c>
      <c r="E108" s="40">
        <v>9583</v>
      </c>
      <c r="F108" s="42"/>
      <c r="G108" s="42"/>
      <c r="H108" s="42"/>
      <c r="I108" s="42"/>
      <c r="J108" s="42"/>
      <c r="K108" s="42"/>
      <c r="L108" s="42"/>
      <c r="M108" s="38">
        <f t="shared" si="9"/>
        <v>261860</v>
      </c>
      <c r="N108" s="22">
        <f t="shared" si="10"/>
        <v>0</v>
      </c>
    </row>
    <row r="109" spans="1:14" ht="12.75">
      <c r="A109" s="14">
        <v>110205</v>
      </c>
      <c r="B109" s="8" t="s">
        <v>141</v>
      </c>
      <c r="C109" s="39">
        <v>1196013</v>
      </c>
      <c r="D109" s="40">
        <v>1007817</v>
      </c>
      <c r="E109" s="40">
        <v>181357</v>
      </c>
      <c r="F109" s="42"/>
      <c r="G109" s="42"/>
      <c r="H109" s="42"/>
      <c r="I109" s="42"/>
      <c r="J109" s="40"/>
      <c r="K109" s="42"/>
      <c r="L109" s="42"/>
      <c r="M109" s="38">
        <f t="shared" si="9"/>
        <v>1196013</v>
      </c>
      <c r="N109" s="22">
        <f t="shared" si="10"/>
        <v>0</v>
      </c>
    </row>
    <row r="110" spans="1:14" ht="12.75">
      <c r="A110" s="14">
        <v>110502</v>
      </c>
      <c r="B110" s="8" t="s">
        <v>142</v>
      </c>
      <c r="C110" s="39">
        <v>66042</v>
      </c>
      <c r="D110" s="40">
        <v>60573</v>
      </c>
      <c r="E110" s="40">
        <v>3246</v>
      </c>
      <c r="F110" s="42"/>
      <c r="G110" s="42"/>
      <c r="H110" s="42"/>
      <c r="I110" s="42"/>
      <c r="J110" s="42"/>
      <c r="K110" s="42"/>
      <c r="L110" s="42"/>
      <c r="M110" s="38">
        <f t="shared" si="9"/>
        <v>66042</v>
      </c>
      <c r="N110" s="22">
        <f t="shared" si="10"/>
        <v>0</v>
      </c>
    </row>
    <row r="111" spans="1:14" ht="12.75">
      <c r="A111" s="13" t="s">
        <v>145</v>
      </c>
      <c r="B111" s="7" t="s">
        <v>144</v>
      </c>
      <c r="C111" s="37">
        <f aca="true" t="shared" si="12" ref="C111:E112">C112</f>
        <v>132662</v>
      </c>
      <c r="D111" s="37">
        <f t="shared" si="12"/>
        <v>87143</v>
      </c>
      <c r="E111" s="37">
        <f t="shared" si="12"/>
        <v>17285</v>
      </c>
      <c r="F111" s="37"/>
      <c r="G111" s="37"/>
      <c r="H111" s="37"/>
      <c r="I111" s="37"/>
      <c r="J111" s="37"/>
      <c r="K111" s="37"/>
      <c r="L111" s="37"/>
      <c r="M111" s="38">
        <f t="shared" si="9"/>
        <v>132662</v>
      </c>
      <c r="N111" s="22">
        <f t="shared" si="10"/>
        <v>0</v>
      </c>
    </row>
    <row r="112" spans="1:14" ht="12.75">
      <c r="A112" s="13" t="s">
        <v>17</v>
      </c>
      <c r="B112" s="7" t="s">
        <v>18</v>
      </c>
      <c r="C112" s="37">
        <f t="shared" si="12"/>
        <v>132662</v>
      </c>
      <c r="D112" s="37">
        <f t="shared" si="12"/>
        <v>87143</v>
      </c>
      <c r="E112" s="37">
        <f t="shared" si="12"/>
        <v>17285</v>
      </c>
      <c r="F112" s="42"/>
      <c r="G112" s="37"/>
      <c r="H112" s="37"/>
      <c r="I112" s="37"/>
      <c r="J112" s="37"/>
      <c r="K112" s="37"/>
      <c r="L112" s="37"/>
      <c r="M112" s="38">
        <f t="shared" si="9"/>
        <v>132662</v>
      </c>
      <c r="N112" s="22">
        <f t="shared" si="10"/>
        <v>0</v>
      </c>
    </row>
    <row r="113" spans="1:14" ht="12.75">
      <c r="A113" s="14" t="s">
        <v>19</v>
      </c>
      <c r="B113" s="8" t="s">
        <v>20</v>
      </c>
      <c r="C113" s="39">
        <v>132662</v>
      </c>
      <c r="D113" s="40">
        <v>87143</v>
      </c>
      <c r="E113" s="40">
        <v>17285</v>
      </c>
      <c r="F113" s="42"/>
      <c r="G113" s="42"/>
      <c r="H113" s="42"/>
      <c r="I113" s="42"/>
      <c r="J113" s="42"/>
      <c r="K113" s="42"/>
      <c r="L113" s="42"/>
      <c r="M113" s="38">
        <f t="shared" si="9"/>
        <v>132662</v>
      </c>
      <c r="N113" s="22">
        <f t="shared" si="10"/>
        <v>0</v>
      </c>
    </row>
    <row r="114" spans="1:14" ht="25.5">
      <c r="A114" s="13" t="s">
        <v>146</v>
      </c>
      <c r="B114" s="7" t="s">
        <v>168</v>
      </c>
      <c r="C114" s="37">
        <f aca="true" t="shared" si="13" ref="C114:E115">C115</f>
        <v>60497</v>
      </c>
      <c r="D114" s="37">
        <f t="shared" si="13"/>
        <v>57716</v>
      </c>
      <c r="E114" s="37">
        <f t="shared" si="13"/>
        <v>2140</v>
      </c>
      <c r="F114" s="42"/>
      <c r="G114" s="37"/>
      <c r="H114" s="37"/>
      <c r="I114" s="37"/>
      <c r="J114" s="37"/>
      <c r="K114" s="37"/>
      <c r="L114" s="37"/>
      <c r="M114" s="38">
        <f t="shared" si="9"/>
        <v>60497</v>
      </c>
      <c r="N114" s="22">
        <f t="shared" si="10"/>
        <v>0</v>
      </c>
    </row>
    <row r="115" spans="1:14" ht="12.75">
      <c r="A115" s="13" t="s">
        <v>17</v>
      </c>
      <c r="B115" s="7" t="s">
        <v>18</v>
      </c>
      <c r="C115" s="37">
        <f t="shared" si="13"/>
        <v>60497</v>
      </c>
      <c r="D115" s="37">
        <f t="shared" si="13"/>
        <v>57716</v>
      </c>
      <c r="E115" s="37">
        <f t="shared" si="13"/>
        <v>2140</v>
      </c>
      <c r="F115" s="42"/>
      <c r="G115" s="37"/>
      <c r="H115" s="37"/>
      <c r="I115" s="37"/>
      <c r="J115" s="37"/>
      <c r="K115" s="37"/>
      <c r="L115" s="37"/>
      <c r="M115" s="38">
        <f t="shared" si="9"/>
        <v>60497</v>
      </c>
      <c r="N115" s="22">
        <f t="shared" si="10"/>
        <v>0</v>
      </c>
    </row>
    <row r="116" spans="1:14" ht="12.75">
      <c r="A116" s="14" t="s">
        <v>19</v>
      </c>
      <c r="B116" s="8" t="s">
        <v>20</v>
      </c>
      <c r="C116" s="39">
        <v>60497</v>
      </c>
      <c r="D116" s="40">
        <v>57716</v>
      </c>
      <c r="E116" s="40">
        <v>2140</v>
      </c>
      <c r="F116" s="42"/>
      <c r="G116" s="42"/>
      <c r="H116" s="42"/>
      <c r="I116" s="42"/>
      <c r="J116" s="42"/>
      <c r="K116" s="42"/>
      <c r="L116" s="42"/>
      <c r="M116" s="38">
        <f t="shared" si="9"/>
        <v>60497</v>
      </c>
      <c r="N116" s="22">
        <f t="shared" si="10"/>
        <v>0</v>
      </c>
    </row>
    <row r="117" spans="1:14" ht="39">
      <c r="A117" s="13" t="s">
        <v>155</v>
      </c>
      <c r="B117" s="7" t="s">
        <v>147</v>
      </c>
      <c r="C117" s="37">
        <f aca="true" t="shared" si="14" ref="C117:E118">C118</f>
        <v>150231</v>
      </c>
      <c r="D117" s="37">
        <f t="shared" si="14"/>
        <v>140099</v>
      </c>
      <c r="E117" s="37">
        <f t="shared" si="14"/>
        <v>6799</v>
      </c>
      <c r="F117" s="42"/>
      <c r="G117" s="37"/>
      <c r="H117" s="37"/>
      <c r="I117" s="37"/>
      <c r="J117" s="37"/>
      <c r="K117" s="37"/>
      <c r="L117" s="37"/>
      <c r="M117" s="38">
        <f t="shared" si="9"/>
        <v>150231</v>
      </c>
      <c r="N117" s="22">
        <f t="shared" si="10"/>
        <v>0</v>
      </c>
    </row>
    <row r="118" spans="1:14" ht="12.75">
      <c r="A118" s="13" t="s">
        <v>17</v>
      </c>
      <c r="B118" s="7" t="s">
        <v>18</v>
      </c>
      <c r="C118" s="37">
        <f t="shared" si="14"/>
        <v>150231</v>
      </c>
      <c r="D118" s="37">
        <f t="shared" si="14"/>
        <v>140099</v>
      </c>
      <c r="E118" s="37">
        <f t="shared" si="14"/>
        <v>6799</v>
      </c>
      <c r="F118" s="42"/>
      <c r="G118" s="37"/>
      <c r="H118" s="37"/>
      <c r="I118" s="37"/>
      <c r="J118" s="37"/>
      <c r="K118" s="37"/>
      <c r="L118" s="37"/>
      <c r="M118" s="38">
        <f t="shared" si="9"/>
        <v>150231</v>
      </c>
      <c r="N118" s="22">
        <f t="shared" si="10"/>
        <v>0</v>
      </c>
    </row>
    <row r="119" spans="1:14" ht="12.75">
      <c r="A119" s="14" t="s">
        <v>19</v>
      </c>
      <c r="B119" s="8" t="s">
        <v>20</v>
      </c>
      <c r="C119" s="39">
        <v>150231</v>
      </c>
      <c r="D119" s="40">
        <v>140099</v>
      </c>
      <c r="E119" s="40">
        <v>6799</v>
      </c>
      <c r="F119" s="42"/>
      <c r="G119" s="42"/>
      <c r="H119" s="42"/>
      <c r="I119" s="42"/>
      <c r="J119" s="42"/>
      <c r="K119" s="42"/>
      <c r="L119" s="42"/>
      <c r="M119" s="38">
        <f t="shared" si="9"/>
        <v>150231</v>
      </c>
      <c r="N119" s="22">
        <f t="shared" si="10"/>
        <v>0</v>
      </c>
    </row>
    <row r="120" spans="1:14" ht="12.75">
      <c r="A120" s="13" t="s">
        <v>152</v>
      </c>
      <c r="B120" s="7" t="s">
        <v>148</v>
      </c>
      <c r="C120" s="37">
        <f>C121</f>
        <v>195936</v>
      </c>
      <c r="D120" s="37">
        <f aca="true" t="shared" si="15" ref="D120:M120">D121</f>
        <v>176631</v>
      </c>
      <c r="E120" s="37">
        <f t="shared" si="15"/>
        <v>6489</v>
      </c>
      <c r="F120" s="37">
        <f t="shared" si="15"/>
        <v>0</v>
      </c>
      <c r="G120" s="37">
        <f t="shared" si="15"/>
        <v>0</v>
      </c>
      <c r="H120" s="37">
        <f t="shared" si="15"/>
        <v>0</v>
      </c>
      <c r="I120" s="37">
        <f t="shared" si="15"/>
        <v>0</v>
      </c>
      <c r="J120" s="37">
        <f t="shared" si="15"/>
        <v>0</v>
      </c>
      <c r="K120" s="37">
        <f t="shared" si="15"/>
        <v>0</v>
      </c>
      <c r="L120" s="37">
        <f t="shared" si="15"/>
        <v>0</v>
      </c>
      <c r="M120" s="38">
        <f t="shared" si="15"/>
        <v>195936</v>
      </c>
      <c r="N120" s="22">
        <f t="shared" si="10"/>
        <v>0</v>
      </c>
    </row>
    <row r="121" spans="1:14" ht="12.75">
      <c r="A121" s="13" t="s">
        <v>17</v>
      </c>
      <c r="B121" s="7" t="s">
        <v>18</v>
      </c>
      <c r="C121" s="37">
        <f>C122</f>
        <v>195936</v>
      </c>
      <c r="D121" s="37">
        <f>D122</f>
        <v>176631</v>
      </c>
      <c r="E121" s="37">
        <f>E122</f>
        <v>6489</v>
      </c>
      <c r="F121" s="42"/>
      <c r="G121" s="37"/>
      <c r="H121" s="37"/>
      <c r="I121" s="37"/>
      <c r="J121" s="37"/>
      <c r="K121" s="37"/>
      <c r="L121" s="37"/>
      <c r="M121" s="38">
        <f t="shared" si="9"/>
        <v>195936</v>
      </c>
      <c r="N121" s="22">
        <f t="shared" si="10"/>
        <v>0</v>
      </c>
    </row>
    <row r="122" spans="1:14" ht="12.75">
      <c r="A122" s="14" t="s">
        <v>19</v>
      </c>
      <c r="B122" s="8" t="s">
        <v>20</v>
      </c>
      <c r="C122" s="39">
        <v>195936</v>
      </c>
      <c r="D122" s="40">
        <v>176631</v>
      </c>
      <c r="E122" s="40">
        <v>6489</v>
      </c>
      <c r="F122" s="42"/>
      <c r="G122" s="42"/>
      <c r="H122" s="42"/>
      <c r="I122" s="42"/>
      <c r="J122" s="42"/>
      <c r="K122" s="42"/>
      <c r="L122" s="42"/>
      <c r="M122" s="38">
        <f t="shared" si="9"/>
        <v>195936</v>
      </c>
      <c r="N122" s="22">
        <f t="shared" si="10"/>
        <v>0</v>
      </c>
    </row>
    <row r="123" spans="1:14" ht="12.75">
      <c r="A123" s="13" t="s">
        <v>153</v>
      </c>
      <c r="B123" s="7" t="s">
        <v>148</v>
      </c>
      <c r="C123" s="37">
        <f>C124</f>
        <v>952325</v>
      </c>
      <c r="D123" s="37">
        <f aca="true" t="shared" si="16" ref="D123:M123">D124</f>
        <v>0</v>
      </c>
      <c r="E123" s="37">
        <f t="shared" si="16"/>
        <v>0</v>
      </c>
      <c r="F123" s="37">
        <f t="shared" si="16"/>
        <v>0</v>
      </c>
      <c r="G123" s="37">
        <f t="shared" si="16"/>
        <v>0</v>
      </c>
      <c r="H123" s="37">
        <f t="shared" si="16"/>
        <v>0</v>
      </c>
      <c r="I123" s="37">
        <f t="shared" si="16"/>
        <v>0</v>
      </c>
      <c r="J123" s="37">
        <f t="shared" si="16"/>
        <v>0</v>
      </c>
      <c r="K123" s="37">
        <f t="shared" si="16"/>
        <v>0</v>
      </c>
      <c r="L123" s="37">
        <f t="shared" si="16"/>
        <v>0</v>
      </c>
      <c r="M123" s="38">
        <f t="shared" si="16"/>
        <v>952325</v>
      </c>
      <c r="N123" s="22">
        <f t="shared" si="10"/>
        <v>0</v>
      </c>
    </row>
    <row r="124" spans="1:14" ht="12.75">
      <c r="A124" s="13" t="s">
        <v>154</v>
      </c>
      <c r="B124" s="7" t="s">
        <v>47</v>
      </c>
      <c r="C124" s="37">
        <f>C125+C126</f>
        <v>952325</v>
      </c>
      <c r="D124" s="37">
        <f aca="true" t="shared" si="17" ref="D124:M124">D125+D126</f>
        <v>0</v>
      </c>
      <c r="E124" s="37">
        <f t="shared" si="17"/>
        <v>0</v>
      </c>
      <c r="F124" s="37">
        <f t="shared" si="17"/>
        <v>0</v>
      </c>
      <c r="G124" s="37">
        <f t="shared" si="17"/>
        <v>0</v>
      </c>
      <c r="H124" s="37">
        <f t="shared" si="17"/>
        <v>0</v>
      </c>
      <c r="I124" s="37">
        <f t="shared" si="17"/>
        <v>0</v>
      </c>
      <c r="J124" s="37">
        <f t="shared" si="17"/>
        <v>0</v>
      </c>
      <c r="K124" s="37">
        <f t="shared" si="17"/>
        <v>0</v>
      </c>
      <c r="L124" s="37">
        <f t="shared" si="17"/>
        <v>0</v>
      </c>
      <c r="M124" s="38">
        <f t="shared" si="17"/>
        <v>952325</v>
      </c>
      <c r="N124" s="22">
        <f t="shared" si="10"/>
        <v>0</v>
      </c>
    </row>
    <row r="125" spans="1:14" ht="12.75">
      <c r="A125" s="19">
        <v>250102</v>
      </c>
      <c r="B125" s="12" t="s">
        <v>150</v>
      </c>
      <c r="C125" s="39">
        <v>12500</v>
      </c>
      <c r="D125" s="37"/>
      <c r="E125" s="37"/>
      <c r="F125" s="42"/>
      <c r="G125" s="37"/>
      <c r="H125" s="37"/>
      <c r="I125" s="37"/>
      <c r="J125" s="37"/>
      <c r="K125" s="37"/>
      <c r="L125" s="37"/>
      <c r="M125" s="38">
        <f t="shared" si="9"/>
        <v>12500</v>
      </c>
      <c r="N125" s="22">
        <f t="shared" si="10"/>
        <v>0</v>
      </c>
    </row>
    <row r="126" spans="1:14" s="21" customFormat="1" ht="39">
      <c r="A126" s="13">
        <v>250311</v>
      </c>
      <c r="B126" s="7" t="s">
        <v>149</v>
      </c>
      <c r="C126" s="39">
        <v>939825</v>
      </c>
      <c r="D126" s="37"/>
      <c r="E126" s="37"/>
      <c r="F126" s="44"/>
      <c r="G126" s="37"/>
      <c r="H126" s="37"/>
      <c r="I126" s="37"/>
      <c r="J126" s="37"/>
      <c r="K126" s="37"/>
      <c r="L126" s="37"/>
      <c r="M126" s="38">
        <f t="shared" si="9"/>
        <v>939825</v>
      </c>
      <c r="N126" s="22">
        <f t="shared" si="10"/>
        <v>0</v>
      </c>
    </row>
    <row r="127" spans="1:14" ht="15.75" thickBot="1">
      <c r="A127" s="49" t="s">
        <v>151</v>
      </c>
      <c r="B127" s="50"/>
      <c r="C127" s="47">
        <f>C14+C35+C47+C58+C101+C111+C114+C117+C120+C123</f>
        <v>59134734</v>
      </c>
      <c r="D127" s="47">
        <f>D14+D35+D47+D58+D101+D111+D114+D117+D120+D123</f>
        <v>28153724</v>
      </c>
      <c r="E127" s="47">
        <f>E14+E35+E47+E58+E101+E111+E114+E117+E120+E123</f>
        <v>4109224</v>
      </c>
      <c r="F127" s="47">
        <f>G127+J127</f>
        <v>0</v>
      </c>
      <c r="G127" s="47">
        <f aca="true" t="shared" si="18" ref="G127:L127">G14+G35+G47+G58+G101+G111+G114+G117+G120+G123</f>
        <v>0</v>
      </c>
      <c r="H127" s="47">
        <f t="shared" si="18"/>
        <v>0</v>
      </c>
      <c r="I127" s="47">
        <f t="shared" si="18"/>
        <v>0</v>
      </c>
      <c r="J127" s="47">
        <f t="shared" si="18"/>
        <v>0</v>
      </c>
      <c r="K127" s="47">
        <f t="shared" si="18"/>
        <v>0</v>
      </c>
      <c r="L127" s="47">
        <f t="shared" si="18"/>
        <v>0</v>
      </c>
      <c r="M127" s="43">
        <f>C127+F127</f>
        <v>59134734</v>
      </c>
      <c r="N127" s="22">
        <f t="shared" si="10"/>
        <v>0</v>
      </c>
    </row>
    <row r="128" spans="1:14" ht="18">
      <c r="A128" s="27"/>
      <c r="B128" s="24" t="s">
        <v>175</v>
      </c>
      <c r="C128" s="25"/>
      <c r="D128" s="26"/>
      <c r="E128" s="26"/>
      <c r="F128" s="26"/>
      <c r="G128" s="26"/>
      <c r="H128" s="26"/>
      <c r="I128" s="26"/>
      <c r="J128" s="26"/>
      <c r="K128" s="26" t="s">
        <v>176</v>
      </c>
      <c r="L128" s="26"/>
      <c r="M128" s="26"/>
      <c r="N128" s="26"/>
    </row>
    <row r="129" spans="3:6" ht="12">
      <c r="C129" s="11"/>
      <c r="F129" s="11"/>
    </row>
    <row r="130" s="28" customFormat="1" ht="17.25"/>
    <row r="131" spans="3:9" ht="12">
      <c r="C131" s="22"/>
      <c r="I131" s="11"/>
    </row>
    <row r="133" ht="12">
      <c r="C133" s="11"/>
    </row>
    <row r="135" spans="2:3" ht="12">
      <c r="B135" s="11"/>
      <c r="C135" s="11"/>
    </row>
    <row r="136" spans="2:3" ht="12">
      <c r="B136" s="11"/>
      <c r="C136" s="20"/>
    </row>
  </sheetData>
  <sheetProtection/>
  <mergeCells count="30">
    <mergeCell ref="A6:K6"/>
    <mergeCell ref="G9:G12"/>
    <mergeCell ref="H9:I9"/>
    <mergeCell ref="D10:D12"/>
    <mergeCell ref="E10:E12"/>
    <mergeCell ref="H10:H12"/>
    <mergeCell ref="I10:I12"/>
    <mergeCell ref="J9:J12"/>
    <mergeCell ref="K9:L9"/>
    <mergeCell ref="K10:K12"/>
    <mergeCell ref="A8:A11"/>
    <mergeCell ref="B8:B11"/>
    <mergeCell ref="C8:E8"/>
    <mergeCell ref="F8:L8"/>
    <mergeCell ref="A67:A68"/>
    <mergeCell ref="C67:C68"/>
    <mergeCell ref="D67:D68"/>
    <mergeCell ref="E67:E68"/>
    <mergeCell ref="M8:M12"/>
    <mergeCell ref="C9:C12"/>
    <mergeCell ref="D9:E9"/>
    <mergeCell ref="F9:F12"/>
    <mergeCell ref="L11:L12"/>
    <mergeCell ref="M67:M68"/>
    <mergeCell ref="F67:F68"/>
    <mergeCell ref="G67:G68"/>
    <mergeCell ref="H67:H68"/>
    <mergeCell ref="I67:I68"/>
    <mergeCell ref="J67:J68"/>
    <mergeCell ref="L67:L68"/>
  </mergeCells>
  <printOptions/>
  <pageMargins left="0.75" right="0.25" top="0.3" bottom="0.18" header="0.3" footer="0.21"/>
  <pageSetup fitToHeight="1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SamForum.ws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SamLab.ws</dc:creator>
  <cp:keywords/>
  <dc:description/>
  <cp:lastModifiedBy>Admin</cp:lastModifiedBy>
  <cp:lastPrinted>2014-12-12T09:24:49Z</cp:lastPrinted>
  <dcterms:created xsi:type="dcterms:W3CDTF">2011-12-26T11:58:51Z</dcterms:created>
  <dcterms:modified xsi:type="dcterms:W3CDTF">2014-12-25T06:44:30Z</dcterms:modified>
  <cp:category/>
  <cp:version/>
  <cp:contentType/>
  <cp:contentStatus/>
</cp:coreProperties>
</file>