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60" activeTab="0"/>
  </bookViews>
  <sheets>
    <sheet name="Заходи 2022-2024 виконком" sheetId="1" r:id="rId1"/>
  </sheets>
  <definedNames/>
  <calcPr fullCalcOnLoad="1"/>
</workbook>
</file>

<file path=xl/sharedStrings.xml><?xml version="1.0" encoding="utf-8"?>
<sst xmlns="http://schemas.openxmlformats.org/spreadsheetml/2006/main" count="137" uniqueCount="85">
  <si>
    <t>Очікуваний результат</t>
  </si>
  <si>
    <t>Загальний обсяг</t>
  </si>
  <si>
    <t>У тому числі:</t>
  </si>
  <si>
    <t xml:space="preserve"> </t>
  </si>
  <si>
    <t>ЗАХОДИ</t>
  </si>
  <si>
    <t>Місце впровадження</t>
  </si>
  <si>
    <t>№ з/п</t>
  </si>
  <si>
    <t>Забезпечення безпеки пересування громадян в нічний та вечірній час</t>
  </si>
  <si>
    <t>Покращення санітарного стану населених пунктів</t>
  </si>
  <si>
    <t xml:space="preserve">Обслуговування доріг в зимовий період </t>
  </si>
  <si>
    <t>Додаток  2</t>
  </si>
  <si>
    <t>Загальний фонд</t>
  </si>
  <si>
    <t>Спеціальний фонд</t>
  </si>
  <si>
    <t>Дніпрянський старостинський округ</t>
  </si>
  <si>
    <t>Райський старостинський округ</t>
  </si>
  <si>
    <t>Веселівський старостинський округ</t>
  </si>
  <si>
    <t xml:space="preserve">Джерела фінансування, тис. грн. </t>
  </si>
  <si>
    <t>Козацький старостинський округ</t>
  </si>
  <si>
    <t>Відповідальні виконавці</t>
  </si>
  <si>
    <t>Управління комунального майна, інфраструктури старостинських округів Новокаховської міської ради</t>
  </si>
  <si>
    <t>Утримання кладовища (вивіз сміття, забезпечення водою в поминальні дні)</t>
  </si>
  <si>
    <t xml:space="preserve">Забезпечення належного зберігання реєстраційних документів та товарно-матеріальних цінностей </t>
  </si>
  <si>
    <t>Забезпечення безпеки руху в зимовий період</t>
  </si>
  <si>
    <t>Забезпечення відновлення об'єктів благоустрою, безпеки руху</t>
  </si>
  <si>
    <t>Термін виконання, роки</t>
  </si>
  <si>
    <t>Дніпрянський, Райський, Веселівський, Козацький старостинські округи</t>
  </si>
  <si>
    <t xml:space="preserve"> Програми розвитку інфраструктури  старостинських округів Новокаховської міської  територіальної громади  на 2022- 2024 року</t>
  </si>
  <si>
    <t>Поточний ремонт водопроводу в смт. Дніпряни</t>
  </si>
  <si>
    <t>Грейдерування доріг в с.Корсунка, Нові Лагері, Дніпряни</t>
  </si>
  <si>
    <t>Поточний ремонт доріг</t>
  </si>
  <si>
    <t>Бюджет Новокаховської міської  ТГ</t>
  </si>
  <si>
    <t>Покращення санітарного стану населених пунктів, збереження та оновлення зелених насаджень</t>
  </si>
  <si>
    <t>Забезпечення  утримання місць поховання</t>
  </si>
  <si>
    <t>Розробка технічної документації з нормативно грошової оцінки земель сел: Корсунка, Маслівка, Обривка</t>
  </si>
  <si>
    <t>Дніпрянський, Райський старостинські округи</t>
  </si>
  <si>
    <t>Реалізація плану соціально - економічного розвитку населених пунктів</t>
  </si>
  <si>
    <t>Сергій ХОМЕНКО</t>
  </si>
  <si>
    <t>Заступник міського голови</t>
  </si>
  <si>
    <t xml:space="preserve">Найменування заходу </t>
  </si>
  <si>
    <t>Управління комунального майна, інфраструктури старостинських округів Новокаховської міської ради;  КП«Козацький багатогалузевий комбінат комунальних підприємств» Новокаховської міської ради;  КП Сількомунгосп «Веселе» Новокаховської міської ради;  КП НК "Екосервіс"</t>
  </si>
  <si>
    <t>Дніпрянський, Райський, Козацький, Веселівський старостинські округи</t>
  </si>
  <si>
    <t>Збереження та утримання на належному рівні зеленої зони населених пунктів та покращення його екологічних умов (санітарне прибирання (догляд), утримання зелених насаджень та квітників, покіс трави тощо)</t>
  </si>
  <si>
    <t xml:space="preserve">Ліквідація  стихійних сміттєзвалищ (погрузка та перевезення сміття , очищування та обробка грунтів сміттєзвалищ) </t>
  </si>
  <si>
    <t>Забезпечення функціонування мереж зовнішнього освітлення (оплата електроенергії, обслуговування мереж, технічна перевірка лічильників тощо)</t>
  </si>
  <si>
    <t>Забезпечення утримання в належному стані вулично - дорожньої мережі та місць загального  користування</t>
  </si>
  <si>
    <t>Забезпечення відновлення об"єктів благоустрою, безпеки руху, санітарного стану на дорогах та проїздах населених пунктів та місць загального користування</t>
  </si>
  <si>
    <t>Розділ І. Благоустрій території</t>
  </si>
  <si>
    <t xml:space="preserve">КП «Козацький багатогалузевий комбінат комунальних підприємств» Новокаховської міської ради </t>
  </si>
  <si>
    <t>Забезпечення безпеки пересування громадян в нічний та вечірній час по вул. Нова, вул. Комарова, вул. Садова</t>
  </si>
  <si>
    <t>Поточний ремонт зупинок смт. Дніпряни</t>
  </si>
  <si>
    <t>Розвиток інфраструктури населених пунктів, покращення стану місць загального користування</t>
  </si>
  <si>
    <t>Відновлення освітлення пішоходного переходу с. Веселе</t>
  </si>
  <si>
    <t>Отримання сертифікатів введення в експлуатацію 2-х водонапірних башт с. Райське ( 2 шт * 10442грн.)</t>
  </si>
  <si>
    <t>Забезпечення відновлення об'єктів благоустрою,  санітарного стану</t>
  </si>
  <si>
    <t>Система охоронної сигналізації та відеоспостереження на об'єкті за адресою: смт. Козацьке, вул. Шевченка,18</t>
  </si>
  <si>
    <t>Реконструкція каналізаційної системи у смт.Козацьке, Бериславський район, Херсонська область</t>
  </si>
  <si>
    <t xml:space="preserve">Будівництво споруд водовідведення дощових вод по
вулиці Набережній від вулиці Корсунської до річки Дніпро в селищі Дніпряни
</t>
  </si>
  <si>
    <t>Капітальний ремонт нежитлової будівлі розташованої с.Обривки по вул. Ювілейна, 27 (внутрішні роботи)</t>
  </si>
  <si>
    <t>Розвиток інфраструктури насених пунктів, покращення стану місць загального користування</t>
  </si>
  <si>
    <t>Поточний ремонт адмінбудівлі по вул. Шевченко, 18 в смт. Козацьке</t>
  </si>
  <si>
    <t>Забезпечення відновлення приміщень адмінбудівлі (поліцейської станції)</t>
  </si>
  <si>
    <t xml:space="preserve">Поточний ремонт вуличного освітлення в с.Козацьке по вулицях Нова, Комарова, Садова </t>
  </si>
  <si>
    <t xml:space="preserve">Покращення санітарного стану населених пунктів </t>
  </si>
  <si>
    <t>Розроблення схеми санітарного очищення населених пунктів</t>
  </si>
  <si>
    <t>Санітарно-ліквідаційний тампонаж артезіанських свердловин ( №73 в с.Нові Лагері, №66 в с.Пісчане, №75 по вулиці Корсунська,17 в с.Дніпряни, б/н по вул.Н. Одеська,51в с.Дніпряни,  №58 біля Дніпрянської ЗОШ, в смтДніпряни)</t>
  </si>
  <si>
    <t>Реконструкція мереж зовнішнього освітлення (7 об'єктів)</t>
  </si>
  <si>
    <t>Огородження свердловин в с.Веселе</t>
  </si>
  <si>
    <t xml:space="preserve">Управління комунального майна, інфраструктури старостинських округів Новокаховської міської ради;  КП Сількомунгосп «Веселе» Новокаховської міської ради;  </t>
  </si>
  <si>
    <t>VІ.Будівництво, реконструкція та капітальний ремонт об’єктів соціальної та виробничої інфраструктури комунальної власності</t>
  </si>
  <si>
    <t>VIІ. Інші завдання і заходи</t>
  </si>
  <si>
    <t xml:space="preserve"> Веселівський старостинський округ</t>
  </si>
  <si>
    <t>Виготовлення проектної документації "Реконструкція очисних споруд с.Веселе Херсонської області"</t>
  </si>
  <si>
    <t>Разом по розділу І</t>
  </si>
  <si>
    <t>Розділ ІІ. Заходи, пов'язані з поліпшення питної води</t>
  </si>
  <si>
    <t>Разом по розділу ІІ</t>
  </si>
  <si>
    <t>Розділ ІІІ. Проекти землеустрою</t>
  </si>
  <si>
    <t>Разом по розділу ІІІ</t>
  </si>
  <si>
    <t>Розділ ІV. Утримання та розвиток автомобільних доріг та дорожньої інфраструктури</t>
  </si>
  <si>
    <t>Разом по розділу ІV</t>
  </si>
  <si>
    <t>Розділ V. Система охоронної сигналізації та відеоспостереження</t>
  </si>
  <si>
    <t>Разом по розділу V</t>
  </si>
  <si>
    <t>Разом по розділу VI</t>
  </si>
  <si>
    <t>Разом по розділу VIІ</t>
  </si>
  <si>
    <t>ВСЬОГО по програмі</t>
  </si>
  <si>
    <r>
      <t xml:space="preserve">до рішення виконавчого комітету  </t>
    </r>
    <r>
      <rPr>
        <i/>
        <u val="single"/>
        <sz val="11"/>
        <rFont val="Times New Roman"/>
        <family val="1"/>
      </rPr>
      <t>23.11.</t>
    </r>
    <r>
      <rPr>
        <sz val="11"/>
        <rFont val="Times New Roman"/>
        <family val="1"/>
      </rPr>
      <t xml:space="preserve">   2021 року № </t>
    </r>
    <r>
      <rPr>
        <i/>
        <u val="single"/>
        <sz val="11"/>
        <rFont val="Times New Roman"/>
        <family val="1"/>
      </rPr>
      <t>605</t>
    </r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</si>
</sst>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0.0"/>
    <numFmt numFmtId="165" formatCode="0.000"/>
  </numFmts>
  <fonts count="50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i/>
      <u val="single"/>
      <sz val="11"/>
      <name val="Times New Roman"/>
      <family val="1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16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164" fontId="10" fillId="0" borderId="13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164" fontId="10" fillId="0" borderId="17" xfId="0" applyNumberFormat="1" applyFont="1" applyFill="1" applyBorder="1" applyAlignment="1">
      <alignment vertical="center" wrapText="1"/>
    </xf>
    <xf numFmtId="164" fontId="10" fillId="0" borderId="18" xfId="0" applyNumberFormat="1" applyFont="1" applyFill="1" applyBorder="1" applyAlignment="1">
      <alignment vertical="center" wrapText="1"/>
    </xf>
    <xf numFmtId="164" fontId="10" fillId="0" borderId="10" xfId="0" applyNumberFormat="1" applyFont="1" applyFill="1" applyBorder="1" applyAlignment="1">
      <alignment vertical="center" wrapText="1"/>
    </xf>
    <xf numFmtId="164" fontId="4" fillId="0" borderId="18" xfId="0" applyNumberFormat="1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vertical="center" wrapText="1"/>
    </xf>
    <xf numFmtId="164" fontId="10" fillId="0" borderId="14" xfId="0" applyNumberFormat="1" applyFont="1" applyFill="1" applyBorder="1" applyAlignment="1">
      <alignment vertical="center" wrapText="1"/>
    </xf>
    <xf numFmtId="164" fontId="10" fillId="0" borderId="19" xfId="0" applyNumberFormat="1" applyFont="1" applyFill="1" applyBorder="1" applyAlignment="1">
      <alignment vertical="center" wrapText="1"/>
    </xf>
    <xf numFmtId="164" fontId="10" fillId="0" borderId="20" xfId="0" applyNumberFormat="1" applyFont="1" applyFill="1" applyBorder="1" applyAlignment="1">
      <alignment vertical="center" wrapText="1"/>
    </xf>
    <xf numFmtId="164" fontId="10" fillId="0" borderId="21" xfId="0" applyNumberFormat="1" applyFont="1" applyFill="1" applyBorder="1" applyAlignment="1">
      <alignment vertical="center" wrapText="1"/>
    </xf>
    <xf numFmtId="164" fontId="10" fillId="0" borderId="22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164" fontId="10" fillId="0" borderId="15" xfId="0" applyNumberFormat="1" applyFont="1" applyFill="1" applyBorder="1" applyAlignment="1">
      <alignment vertical="center" wrapText="1"/>
    </xf>
    <xf numFmtId="164" fontId="10" fillId="0" borderId="24" xfId="0" applyNumberFormat="1" applyFont="1" applyFill="1" applyBorder="1" applyAlignment="1">
      <alignment vertical="center" wrapText="1"/>
    </xf>
    <xf numFmtId="164" fontId="10" fillId="0" borderId="16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10" fillId="0" borderId="1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165" fontId="10" fillId="0" borderId="13" xfId="0" applyNumberFormat="1" applyFont="1" applyFill="1" applyBorder="1" applyAlignment="1">
      <alignment vertical="center" wrapText="1"/>
    </xf>
    <xf numFmtId="165" fontId="10" fillId="0" borderId="17" xfId="0" applyNumberFormat="1" applyFont="1" applyFill="1" applyBorder="1" applyAlignment="1">
      <alignment vertical="center" wrapText="1"/>
    </xf>
    <xf numFmtId="165" fontId="10" fillId="0" borderId="18" xfId="0" applyNumberFormat="1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 wrapText="1"/>
    </xf>
    <xf numFmtId="165" fontId="10" fillId="0" borderId="19" xfId="0" applyNumberFormat="1" applyFont="1" applyFill="1" applyBorder="1" applyAlignment="1">
      <alignment vertical="center" wrapText="1"/>
    </xf>
    <xf numFmtId="165" fontId="10" fillId="0" borderId="20" xfId="0" applyNumberFormat="1" applyFont="1" applyFill="1" applyBorder="1" applyAlignment="1">
      <alignment vertical="center" wrapText="1"/>
    </xf>
    <xf numFmtId="165" fontId="10" fillId="0" borderId="21" xfId="0" applyNumberFormat="1" applyFont="1" applyFill="1" applyBorder="1" applyAlignment="1">
      <alignment vertical="center" wrapText="1"/>
    </xf>
    <xf numFmtId="165" fontId="10" fillId="0" borderId="14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65" fontId="10" fillId="0" borderId="23" xfId="0" applyNumberFormat="1" applyFont="1" applyFill="1" applyBorder="1" applyAlignment="1">
      <alignment vertical="center" wrapText="1"/>
    </xf>
    <xf numFmtId="165" fontId="2" fillId="0" borderId="18" xfId="0" applyNumberFormat="1" applyFont="1" applyFill="1" applyBorder="1" applyAlignment="1">
      <alignment vertical="center" wrapText="1"/>
    </xf>
    <xf numFmtId="165" fontId="2" fillId="0" borderId="10" xfId="0" applyNumberFormat="1" applyFont="1" applyFill="1" applyBorder="1" applyAlignment="1">
      <alignment vertical="center" wrapText="1"/>
    </xf>
    <xf numFmtId="1" fontId="10" fillId="0" borderId="13" xfId="0" applyNumberFormat="1" applyFont="1" applyFill="1" applyBorder="1" applyAlignment="1">
      <alignment vertical="center" wrapText="1"/>
    </xf>
    <xf numFmtId="1" fontId="10" fillId="0" borderId="19" xfId="0" applyNumberFormat="1" applyFont="1" applyFill="1" applyBorder="1" applyAlignment="1">
      <alignment vertical="center" wrapText="1"/>
    </xf>
    <xf numFmtId="1" fontId="10" fillId="0" borderId="10" xfId="0" applyNumberFormat="1" applyFont="1" applyFill="1" applyBorder="1" applyAlignment="1">
      <alignment vertical="center" wrapText="1"/>
    </xf>
    <xf numFmtId="165" fontId="10" fillId="0" borderId="15" xfId="0" applyNumberFormat="1" applyFont="1" applyFill="1" applyBorder="1" applyAlignment="1">
      <alignment vertical="center" wrapText="1"/>
    </xf>
    <xf numFmtId="165" fontId="10" fillId="0" borderId="24" xfId="0" applyNumberFormat="1" applyFont="1" applyFill="1" applyBorder="1" applyAlignment="1">
      <alignment vertical="center" wrapText="1"/>
    </xf>
    <xf numFmtId="1" fontId="10" fillId="0" borderId="18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165" fontId="48" fillId="0" borderId="0" xfId="0" applyNumberFormat="1" applyFont="1" applyFill="1" applyAlignment="1">
      <alignment vertical="center"/>
    </xf>
    <xf numFmtId="165" fontId="10" fillId="0" borderId="10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49" fillId="0" borderId="33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48" fillId="0" borderId="22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10" fillId="0" borderId="26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NumberFormat="1" applyFont="1" applyFill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view="pageBreakPreview" zoomScaleSheetLayoutView="100" zoomScalePageLayoutView="0" workbookViewId="0" topLeftCell="C119">
      <selection activeCell="H149" sqref="H149"/>
    </sheetView>
  </sheetViews>
  <sheetFormatPr defaultColWidth="9.140625" defaultRowHeight="12.75"/>
  <cols>
    <col min="1" max="1" width="6.140625" style="1" customWidth="1"/>
    <col min="2" max="3" width="49.7109375" style="1" customWidth="1"/>
    <col min="4" max="4" width="23.8515625" style="1" customWidth="1"/>
    <col min="5" max="5" width="14.57421875" style="1" customWidth="1"/>
    <col min="6" max="6" width="18.28125" style="1" customWidth="1"/>
    <col min="7" max="7" width="17.00390625" style="1" customWidth="1"/>
    <col min="8" max="8" width="15.421875" style="1" customWidth="1"/>
    <col min="9" max="9" width="37.8515625" style="1" customWidth="1"/>
    <col min="10" max="16384" width="9.140625" style="1" customWidth="1"/>
  </cols>
  <sheetData>
    <row r="1" spans="7:9" ht="12.75" customHeight="1">
      <c r="G1" s="125" t="s">
        <v>10</v>
      </c>
      <c r="H1" s="125"/>
      <c r="I1" s="125"/>
    </row>
    <row r="2" spans="7:9" ht="15" customHeight="1">
      <c r="G2" s="126" t="s">
        <v>84</v>
      </c>
      <c r="H2" s="126"/>
      <c r="I2" s="126"/>
    </row>
    <row r="3" spans="8:9" ht="15">
      <c r="H3" s="6"/>
      <c r="I3" s="6"/>
    </row>
    <row r="4" spans="1:9" ht="18.75">
      <c r="A4" s="131" t="s">
        <v>4</v>
      </c>
      <c r="B4" s="131"/>
      <c r="C4" s="131"/>
      <c r="D4" s="131"/>
      <c r="E4" s="131"/>
      <c r="F4" s="131"/>
      <c r="G4" s="131"/>
      <c r="H4" s="131"/>
      <c r="I4" s="131"/>
    </row>
    <row r="5" spans="1:9" ht="18.75" customHeight="1">
      <c r="A5" s="130" t="s">
        <v>26</v>
      </c>
      <c r="B5" s="130"/>
      <c r="C5" s="130"/>
      <c r="D5" s="130"/>
      <c r="E5" s="130"/>
      <c r="F5" s="130"/>
      <c r="G5" s="130"/>
      <c r="H5" s="130"/>
      <c r="I5" s="130"/>
    </row>
    <row r="6" ht="17.25" thickBot="1">
      <c r="G6" s="7"/>
    </row>
    <row r="7" spans="1:9" ht="21.75" customHeight="1" thickBot="1">
      <c r="A7" s="65" t="s">
        <v>6</v>
      </c>
      <c r="B7" s="65" t="s">
        <v>38</v>
      </c>
      <c r="C7" s="65" t="s">
        <v>18</v>
      </c>
      <c r="D7" s="65" t="s">
        <v>5</v>
      </c>
      <c r="E7" s="65" t="s">
        <v>24</v>
      </c>
      <c r="F7" s="109" t="s">
        <v>16</v>
      </c>
      <c r="G7" s="110"/>
      <c r="H7" s="110"/>
      <c r="I7" s="65" t="s">
        <v>0</v>
      </c>
    </row>
    <row r="8" spans="1:9" ht="19.5" customHeight="1" thickBot="1">
      <c r="A8" s="66"/>
      <c r="B8" s="66"/>
      <c r="C8" s="66"/>
      <c r="D8" s="66"/>
      <c r="E8" s="107"/>
      <c r="F8" s="111" t="s">
        <v>30</v>
      </c>
      <c r="G8" s="112"/>
      <c r="H8" s="112"/>
      <c r="I8" s="66"/>
    </row>
    <row r="9" spans="1:9" ht="23.25" customHeight="1" thickBot="1">
      <c r="A9" s="66"/>
      <c r="B9" s="66"/>
      <c r="C9" s="66"/>
      <c r="D9" s="66"/>
      <c r="E9" s="107"/>
      <c r="F9" s="65" t="s">
        <v>1</v>
      </c>
      <c r="G9" s="109" t="s">
        <v>2</v>
      </c>
      <c r="H9" s="110"/>
      <c r="I9" s="66"/>
    </row>
    <row r="10" spans="1:9" ht="38.25" thickBot="1">
      <c r="A10" s="67"/>
      <c r="B10" s="67"/>
      <c r="C10" s="67"/>
      <c r="D10" s="67"/>
      <c r="E10" s="108"/>
      <c r="F10" s="67"/>
      <c r="G10" s="8" t="s">
        <v>11</v>
      </c>
      <c r="H10" s="9" t="s">
        <v>12</v>
      </c>
      <c r="I10" s="67"/>
    </row>
    <row r="11" spans="1:9" ht="18.75" customHeight="1" thickBot="1">
      <c r="A11" s="46">
        <v>1</v>
      </c>
      <c r="B11" s="47">
        <v>2</v>
      </c>
      <c r="C11" s="47">
        <v>3</v>
      </c>
      <c r="D11" s="47">
        <v>4</v>
      </c>
      <c r="E11" s="47">
        <v>5</v>
      </c>
      <c r="F11" s="48">
        <v>6</v>
      </c>
      <c r="G11" s="49">
        <v>7</v>
      </c>
      <c r="H11" s="49">
        <v>8</v>
      </c>
      <c r="I11" s="46">
        <v>9</v>
      </c>
    </row>
    <row r="12" spans="1:9" ht="27" customHeight="1" thickBot="1">
      <c r="A12" s="81" t="s">
        <v>46</v>
      </c>
      <c r="B12" s="82"/>
      <c r="C12" s="82"/>
      <c r="D12" s="82"/>
      <c r="E12" s="82"/>
      <c r="F12" s="82"/>
      <c r="G12" s="82"/>
      <c r="H12" s="82"/>
      <c r="I12" s="83"/>
    </row>
    <row r="13" spans="1:11" ht="39.75" customHeight="1" thickBot="1">
      <c r="A13" s="87">
        <v>1</v>
      </c>
      <c r="B13" s="65" t="s">
        <v>43</v>
      </c>
      <c r="C13" s="84" t="s">
        <v>39</v>
      </c>
      <c r="D13" s="65" t="s">
        <v>40</v>
      </c>
      <c r="E13" s="10">
        <v>2022</v>
      </c>
      <c r="F13" s="38">
        <f>G13+H13</f>
        <v>1069.767</v>
      </c>
      <c r="G13" s="38">
        <f>51.898+813.009+4.863+199.997</f>
        <v>1069.767</v>
      </c>
      <c r="H13" s="12"/>
      <c r="I13" s="65" t="s">
        <v>7</v>
      </c>
      <c r="K13" s="2"/>
    </row>
    <row r="14" spans="1:11" ht="39.75" customHeight="1" thickBot="1">
      <c r="A14" s="88"/>
      <c r="B14" s="66"/>
      <c r="C14" s="85"/>
      <c r="D14" s="66"/>
      <c r="E14" s="10">
        <v>2023</v>
      </c>
      <c r="F14" s="38">
        <f aca="true" t="shared" si="0" ref="F14:F30">G14+H14</f>
        <v>1069.767</v>
      </c>
      <c r="G14" s="38">
        <f>51.898+813.009+4.863+199.997</f>
        <v>1069.767</v>
      </c>
      <c r="H14" s="12"/>
      <c r="I14" s="66"/>
      <c r="K14" s="2"/>
    </row>
    <row r="15" spans="1:11" ht="39.75" customHeight="1" thickBot="1">
      <c r="A15" s="89"/>
      <c r="B15" s="67"/>
      <c r="C15" s="86"/>
      <c r="D15" s="67"/>
      <c r="E15" s="10">
        <v>2024</v>
      </c>
      <c r="F15" s="38">
        <f t="shared" si="0"/>
        <v>1069.767</v>
      </c>
      <c r="G15" s="38">
        <f>51.898+813.009+4.863+199.997</f>
        <v>1069.767</v>
      </c>
      <c r="H15" s="12"/>
      <c r="I15" s="67"/>
      <c r="K15" s="2"/>
    </row>
    <row r="16" spans="1:11" ht="39.75" customHeight="1" thickBot="1">
      <c r="A16" s="87">
        <v>2</v>
      </c>
      <c r="B16" s="65" t="s">
        <v>41</v>
      </c>
      <c r="C16" s="84" t="s">
        <v>39</v>
      </c>
      <c r="D16" s="65" t="s">
        <v>40</v>
      </c>
      <c r="E16" s="10">
        <v>2022</v>
      </c>
      <c r="F16" s="38">
        <f t="shared" si="0"/>
        <v>1195.423</v>
      </c>
      <c r="G16" s="38">
        <f>1136.087+59.336</f>
        <v>1195.423</v>
      </c>
      <c r="H16" s="12"/>
      <c r="I16" s="65" t="s">
        <v>31</v>
      </c>
      <c r="K16" s="2"/>
    </row>
    <row r="17" spans="1:11" ht="39.75" customHeight="1" thickBot="1">
      <c r="A17" s="88"/>
      <c r="B17" s="66"/>
      <c r="C17" s="85"/>
      <c r="D17" s="66"/>
      <c r="E17" s="10">
        <v>2023</v>
      </c>
      <c r="F17" s="38">
        <f t="shared" si="0"/>
        <v>1195.423</v>
      </c>
      <c r="G17" s="38">
        <f>1136.087+59.336</f>
        <v>1195.423</v>
      </c>
      <c r="H17" s="12"/>
      <c r="I17" s="66"/>
      <c r="K17" s="2"/>
    </row>
    <row r="18" spans="1:11" ht="39.75" customHeight="1" thickBot="1">
      <c r="A18" s="89"/>
      <c r="B18" s="67"/>
      <c r="C18" s="86"/>
      <c r="D18" s="67"/>
      <c r="E18" s="10">
        <v>2024</v>
      </c>
      <c r="F18" s="38">
        <f t="shared" si="0"/>
        <v>1195.423</v>
      </c>
      <c r="G18" s="38">
        <f>1136.087+59.336</f>
        <v>1195.423</v>
      </c>
      <c r="H18" s="12"/>
      <c r="I18" s="67"/>
      <c r="K18" s="2"/>
    </row>
    <row r="19" spans="1:11" ht="39.75" customHeight="1" thickBot="1">
      <c r="A19" s="87">
        <v>3</v>
      </c>
      <c r="B19" s="65" t="s">
        <v>44</v>
      </c>
      <c r="C19" s="84" t="s">
        <v>39</v>
      </c>
      <c r="D19" s="65" t="s">
        <v>40</v>
      </c>
      <c r="E19" s="10">
        <v>2022</v>
      </c>
      <c r="F19" s="38">
        <f t="shared" si="0"/>
        <v>745.809</v>
      </c>
      <c r="G19" s="38">
        <v>745.809</v>
      </c>
      <c r="H19" s="13"/>
      <c r="I19" s="65" t="s">
        <v>45</v>
      </c>
      <c r="K19" s="2"/>
    </row>
    <row r="20" spans="1:11" ht="39.75" customHeight="1" thickBot="1">
      <c r="A20" s="88"/>
      <c r="B20" s="66"/>
      <c r="C20" s="85"/>
      <c r="D20" s="66"/>
      <c r="E20" s="10">
        <v>2023</v>
      </c>
      <c r="F20" s="38">
        <f t="shared" si="0"/>
        <v>745.809</v>
      </c>
      <c r="G20" s="38">
        <v>745.809</v>
      </c>
      <c r="H20" s="13"/>
      <c r="I20" s="66"/>
      <c r="K20" s="2"/>
    </row>
    <row r="21" spans="1:11" ht="39.75" customHeight="1" thickBot="1">
      <c r="A21" s="89"/>
      <c r="B21" s="67"/>
      <c r="C21" s="86"/>
      <c r="D21" s="67"/>
      <c r="E21" s="10">
        <v>2024</v>
      </c>
      <c r="F21" s="38">
        <f t="shared" si="0"/>
        <v>745.809</v>
      </c>
      <c r="G21" s="38">
        <v>745.809</v>
      </c>
      <c r="H21" s="12"/>
      <c r="I21" s="67"/>
      <c r="K21" s="2"/>
    </row>
    <row r="22" spans="1:11" ht="39.75" customHeight="1" thickBot="1">
      <c r="A22" s="87">
        <v>4</v>
      </c>
      <c r="B22" s="65" t="s">
        <v>42</v>
      </c>
      <c r="C22" s="84" t="s">
        <v>39</v>
      </c>
      <c r="D22" s="65" t="s">
        <v>40</v>
      </c>
      <c r="E22" s="10">
        <v>2022</v>
      </c>
      <c r="F22" s="38">
        <f t="shared" si="0"/>
        <v>188.607</v>
      </c>
      <c r="G22" s="40">
        <f>188.604+0.003</f>
        <v>188.607</v>
      </c>
      <c r="H22" s="13"/>
      <c r="I22" s="65" t="s">
        <v>8</v>
      </c>
      <c r="K22" s="2"/>
    </row>
    <row r="23" spans="1:11" ht="39.75" customHeight="1" thickBot="1">
      <c r="A23" s="88"/>
      <c r="B23" s="66"/>
      <c r="C23" s="85"/>
      <c r="D23" s="66"/>
      <c r="E23" s="10">
        <v>2023</v>
      </c>
      <c r="F23" s="38">
        <f t="shared" si="0"/>
        <v>188.607</v>
      </c>
      <c r="G23" s="39">
        <f>188.604+0.003</f>
        <v>188.607</v>
      </c>
      <c r="H23" s="13"/>
      <c r="I23" s="66"/>
      <c r="K23" s="2"/>
    </row>
    <row r="24" spans="1:11" ht="39.75" customHeight="1" thickBot="1">
      <c r="A24" s="89"/>
      <c r="B24" s="67"/>
      <c r="C24" s="86"/>
      <c r="D24" s="67"/>
      <c r="E24" s="10">
        <v>2024</v>
      </c>
      <c r="F24" s="38">
        <f t="shared" si="0"/>
        <v>188.607</v>
      </c>
      <c r="G24" s="50">
        <f>188.604+0.003</f>
        <v>188.607</v>
      </c>
      <c r="H24" s="12"/>
      <c r="I24" s="67"/>
      <c r="K24" s="2"/>
    </row>
    <row r="25" spans="1:11" ht="39.75" customHeight="1" thickBot="1">
      <c r="A25" s="87">
        <v>5</v>
      </c>
      <c r="B25" s="65" t="s">
        <v>20</v>
      </c>
      <c r="C25" s="84" t="s">
        <v>39</v>
      </c>
      <c r="D25" s="65" t="s">
        <v>40</v>
      </c>
      <c r="E25" s="10">
        <v>2022</v>
      </c>
      <c r="F25" s="38">
        <f t="shared" si="0"/>
        <v>0.394</v>
      </c>
      <c r="G25" s="40">
        <v>0.394</v>
      </c>
      <c r="H25" s="13"/>
      <c r="I25" s="65" t="s">
        <v>32</v>
      </c>
      <c r="K25" s="2"/>
    </row>
    <row r="26" spans="1:11" ht="39.75" customHeight="1" thickBot="1">
      <c r="A26" s="88"/>
      <c r="B26" s="66"/>
      <c r="C26" s="85"/>
      <c r="D26" s="66"/>
      <c r="E26" s="10">
        <v>2023</v>
      </c>
      <c r="F26" s="38">
        <f t="shared" si="0"/>
        <v>0.394</v>
      </c>
      <c r="G26" s="40">
        <v>0.394</v>
      </c>
      <c r="H26" s="13"/>
      <c r="I26" s="66"/>
      <c r="K26" s="2"/>
    </row>
    <row r="27" spans="1:11" ht="39.75" customHeight="1" thickBot="1">
      <c r="A27" s="89"/>
      <c r="B27" s="67"/>
      <c r="C27" s="86"/>
      <c r="D27" s="67"/>
      <c r="E27" s="10">
        <v>2024</v>
      </c>
      <c r="F27" s="38">
        <f t="shared" si="0"/>
        <v>0.394</v>
      </c>
      <c r="G27" s="40">
        <v>0.394</v>
      </c>
      <c r="H27" s="13"/>
      <c r="I27" s="67"/>
      <c r="K27" s="2"/>
    </row>
    <row r="28" spans="1:11" ht="39.75" customHeight="1" thickBot="1">
      <c r="A28" s="87">
        <v>6</v>
      </c>
      <c r="B28" s="65" t="s">
        <v>61</v>
      </c>
      <c r="C28" s="65" t="s">
        <v>47</v>
      </c>
      <c r="D28" s="65" t="s">
        <v>17</v>
      </c>
      <c r="E28" s="10">
        <v>2022</v>
      </c>
      <c r="F28" s="38">
        <f t="shared" si="0"/>
        <v>220.1</v>
      </c>
      <c r="G28" s="41">
        <f>185.7+34.4</f>
        <v>220.1</v>
      </c>
      <c r="H28" s="19"/>
      <c r="I28" s="65" t="s">
        <v>48</v>
      </c>
      <c r="K28" s="2"/>
    </row>
    <row r="29" spans="1:11" ht="39.75" customHeight="1" thickBot="1">
      <c r="A29" s="88"/>
      <c r="B29" s="66"/>
      <c r="C29" s="66"/>
      <c r="D29" s="66"/>
      <c r="E29" s="10">
        <v>2023</v>
      </c>
      <c r="F29" s="56">
        <f t="shared" si="0"/>
        <v>0</v>
      </c>
      <c r="G29" s="40"/>
      <c r="H29" s="19"/>
      <c r="I29" s="66"/>
      <c r="K29" s="2"/>
    </row>
    <row r="30" spans="1:11" ht="39.75" customHeight="1" thickBot="1">
      <c r="A30" s="89"/>
      <c r="B30" s="67"/>
      <c r="C30" s="67"/>
      <c r="D30" s="67"/>
      <c r="E30" s="10">
        <v>2024</v>
      </c>
      <c r="F30" s="56">
        <f t="shared" si="0"/>
        <v>0</v>
      </c>
      <c r="G30" s="38"/>
      <c r="H30" s="20"/>
      <c r="I30" s="67"/>
      <c r="K30" s="2"/>
    </row>
    <row r="31" spans="1:11" ht="39.75" customHeight="1" thickBot="1">
      <c r="A31" s="87">
        <v>7</v>
      </c>
      <c r="B31" s="65" t="s">
        <v>63</v>
      </c>
      <c r="C31" s="65" t="s">
        <v>19</v>
      </c>
      <c r="D31" s="65" t="s">
        <v>40</v>
      </c>
      <c r="E31" s="10">
        <v>2022</v>
      </c>
      <c r="F31" s="38">
        <f>G31</f>
        <v>286.40000000000003</v>
      </c>
      <c r="G31" s="41">
        <f>113.1+74.5+50.2+24.3+24.3</f>
        <v>286.40000000000003</v>
      </c>
      <c r="H31" s="19"/>
      <c r="I31" s="65" t="s">
        <v>62</v>
      </c>
      <c r="K31" s="2"/>
    </row>
    <row r="32" spans="1:11" ht="39.75" customHeight="1" thickBot="1">
      <c r="A32" s="88"/>
      <c r="B32" s="66"/>
      <c r="C32" s="66"/>
      <c r="D32" s="66"/>
      <c r="E32" s="10">
        <v>2023</v>
      </c>
      <c r="F32" s="56">
        <f>G32</f>
        <v>0</v>
      </c>
      <c r="G32" s="40"/>
      <c r="H32" s="19"/>
      <c r="I32" s="66"/>
      <c r="K32" s="2"/>
    </row>
    <row r="33" spans="1:11" ht="39.75" customHeight="1" thickBot="1">
      <c r="A33" s="89"/>
      <c r="B33" s="67"/>
      <c r="C33" s="67"/>
      <c r="D33" s="67"/>
      <c r="E33" s="10">
        <v>2024</v>
      </c>
      <c r="F33" s="56">
        <f>G33</f>
        <v>0</v>
      </c>
      <c r="G33" s="38"/>
      <c r="H33" s="20"/>
      <c r="I33" s="67"/>
      <c r="K33" s="2"/>
    </row>
    <row r="34" spans="1:11" ht="39.75" customHeight="1" thickBot="1">
      <c r="A34" s="87">
        <v>8</v>
      </c>
      <c r="B34" s="65" t="s">
        <v>49</v>
      </c>
      <c r="C34" s="65" t="s">
        <v>19</v>
      </c>
      <c r="D34" s="65" t="s">
        <v>13</v>
      </c>
      <c r="E34" s="10">
        <v>2022</v>
      </c>
      <c r="F34" s="38">
        <f>G34</f>
        <v>49</v>
      </c>
      <c r="G34" s="41">
        <v>49</v>
      </c>
      <c r="H34" s="18"/>
      <c r="I34" s="65" t="s">
        <v>50</v>
      </c>
      <c r="K34" s="2"/>
    </row>
    <row r="35" spans="1:11" ht="39.75" customHeight="1" thickBot="1">
      <c r="A35" s="88"/>
      <c r="B35" s="66"/>
      <c r="C35" s="66"/>
      <c r="D35" s="66"/>
      <c r="E35" s="10">
        <v>2023</v>
      </c>
      <c r="F35" s="56">
        <f>G35</f>
        <v>0</v>
      </c>
      <c r="G35" s="40"/>
      <c r="H35" s="19"/>
      <c r="I35" s="66"/>
      <c r="K35" s="2"/>
    </row>
    <row r="36" spans="1:11" ht="39.75" customHeight="1" thickBot="1">
      <c r="A36" s="89"/>
      <c r="B36" s="67"/>
      <c r="C36" s="67"/>
      <c r="D36" s="67"/>
      <c r="E36" s="10">
        <v>2024</v>
      </c>
      <c r="F36" s="56">
        <f>G36</f>
        <v>0</v>
      </c>
      <c r="G36" s="38"/>
      <c r="H36" s="20"/>
      <c r="I36" s="67"/>
      <c r="K36" s="2"/>
    </row>
    <row r="37" spans="1:11" ht="39.75" customHeight="1" thickBot="1">
      <c r="A37" s="87">
        <v>9</v>
      </c>
      <c r="B37" s="65" t="s">
        <v>51</v>
      </c>
      <c r="C37" s="65" t="s">
        <v>19</v>
      </c>
      <c r="D37" s="65" t="s">
        <v>15</v>
      </c>
      <c r="E37" s="10">
        <v>2022</v>
      </c>
      <c r="F37" s="38">
        <f>G37</f>
        <v>15.9</v>
      </c>
      <c r="G37" s="41">
        <v>15.9</v>
      </c>
      <c r="H37" s="18"/>
      <c r="I37" s="65" t="s">
        <v>50</v>
      </c>
      <c r="K37" s="2"/>
    </row>
    <row r="38" spans="1:11" ht="39.75" customHeight="1" thickBot="1">
      <c r="A38" s="88"/>
      <c r="B38" s="66"/>
      <c r="C38" s="66"/>
      <c r="D38" s="66"/>
      <c r="E38" s="10">
        <v>2023</v>
      </c>
      <c r="F38" s="56">
        <f>G38</f>
        <v>0</v>
      </c>
      <c r="G38" s="40"/>
      <c r="H38" s="19"/>
      <c r="I38" s="66"/>
      <c r="K38" s="2"/>
    </row>
    <row r="39" spans="1:11" ht="39.75" customHeight="1" thickBot="1">
      <c r="A39" s="89"/>
      <c r="B39" s="67"/>
      <c r="C39" s="67"/>
      <c r="D39" s="67"/>
      <c r="E39" s="10">
        <v>2024</v>
      </c>
      <c r="F39" s="56">
        <f>G39</f>
        <v>0</v>
      </c>
      <c r="G39" s="38"/>
      <c r="H39" s="20"/>
      <c r="I39" s="67"/>
      <c r="K39" s="2"/>
    </row>
    <row r="40" spans="1:11" ht="39.75" customHeight="1" hidden="1" thickBot="1">
      <c r="A40" s="87"/>
      <c r="B40" s="65"/>
      <c r="C40" s="65"/>
      <c r="D40" s="65"/>
      <c r="E40" s="10"/>
      <c r="F40" s="38"/>
      <c r="G40" s="41"/>
      <c r="H40" s="18"/>
      <c r="I40" s="65"/>
      <c r="K40" s="2"/>
    </row>
    <row r="41" spans="1:11" ht="39.75" customHeight="1" hidden="1" thickBot="1">
      <c r="A41" s="88"/>
      <c r="B41" s="66"/>
      <c r="C41" s="66"/>
      <c r="D41" s="66"/>
      <c r="E41" s="10"/>
      <c r="F41" s="56"/>
      <c r="G41" s="40"/>
      <c r="H41" s="19"/>
      <c r="I41" s="66"/>
      <c r="K41" s="2"/>
    </row>
    <row r="42" spans="1:11" ht="39.75" customHeight="1" hidden="1" thickBot="1">
      <c r="A42" s="89"/>
      <c r="B42" s="67"/>
      <c r="C42" s="67"/>
      <c r="D42" s="67"/>
      <c r="E42" s="10"/>
      <c r="F42" s="56"/>
      <c r="G42" s="38"/>
      <c r="H42" s="20"/>
      <c r="I42" s="67"/>
      <c r="K42" s="2"/>
    </row>
    <row r="43" spans="1:11" ht="39.75" customHeight="1" thickBot="1">
      <c r="A43" s="105"/>
      <c r="B43" s="78" t="s">
        <v>72</v>
      </c>
      <c r="C43" s="79"/>
      <c r="D43" s="80"/>
      <c r="E43" s="10">
        <v>2022</v>
      </c>
      <c r="F43" s="38">
        <f>F13+F16+F19+F22+F25+F28+F31+F34+F37+F40</f>
        <v>3771.3999999999996</v>
      </c>
      <c r="G43" s="38">
        <f>G13+G16+G19+G22+G25++G28+G31+G34+G37+G40</f>
        <v>3771.3999999999996</v>
      </c>
      <c r="H43" s="17"/>
      <c r="I43" s="84"/>
      <c r="K43" s="2"/>
    </row>
    <row r="44" spans="1:11" ht="39.75" customHeight="1" thickBot="1">
      <c r="A44" s="106"/>
      <c r="B44" s="72"/>
      <c r="C44" s="73"/>
      <c r="D44" s="74"/>
      <c r="E44" s="10">
        <v>2023</v>
      </c>
      <c r="F44" s="38">
        <f>F14+F17+F20+F23+F26+F29+F32++F35+F38+F41</f>
        <v>3199.9999999999995</v>
      </c>
      <c r="G44" s="38">
        <f>G14+G17+G20+G23+G26++G29+G32+G35+G38+G41</f>
        <v>3199.9999999999995</v>
      </c>
      <c r="H44" s="17"/>
      <c r="I44" s="85"/>
      <c r="K44" s="2"/>
    </row>
    <row r="45" spans="1:11" ht="39.75" customHeight="1" thickBot="1">
      <c r="A45" s="106"/>
      <c r="B45" s="75"/>
      <c r="C45" s="76"/>
      <c r="D45" s="77"/>
      <c r="E45" s="10">
        <v>2024</v>
      </c>
      <c r="F45" s="38">
        <f>F15+F18+F21+F24+F27+F30+F33++F36+F39+F42</f>
        <v>3199.9999999999995</v>
      </c>
      <c r="G45" s="38">
        <f>G15+G18+G21+G24+G27++G30+G33+G36+G39+G42</f>
        <v>3199.9999999999995</v>
      </c>
      <c r="H45" s="17"/>
      <c r="I45" s="86"/>
      <c r="K45" s="2"/>
    </row>
    <row r="46" spans="1:11" ht="34.5" customHeight="1" thickBot="1">
      <c r="A46" s="81" t="s">
        <v>73</v>
      </c>
      <c r="B46" s="82"/>
      <c r="C46" s="82"/>
      <c r="D46" s="82"/>
      <c r="E46" s="82"/>
      <c r="F46" s="82"/>
      <c r="G46" s="82"/>
      <c r="H46" s="82"/>
      <c r="I46" s="83"/>
      <c r="K46" s="2"/>
    </row>
    <row r="47" spans="1:11" ht="39.75" customHeight="1" thickBot="1">
      <c r="A47" s="87">
        <v>1</v>
      </c>
      <c r="B47" s="65" t="s">
        <v>27</v>
      </c>
      <c r="C47" s="65" t="s">
        <v>19</v>
      </c>
      <c r="D47" s="65" t="s">
        <v>25</v>
      </c>
      <c r="E47" s="10">
        <v>2022</v>
      </c>
      <c r="F47" s="40">
        <f>G47+H47</f>
        <v>100</v>
      </c>
      <c r="G47" s="40">
        <v>100</v>
      </c>
      <c r="H47" s="21"/>
      <c r="I47" s="65" t="s">
        <v>8</v>
      </c>
      <c r="K47" s="2"/>
    </row>
    <row r="48" spans="1:11" ht="39.75" customHeight="1" thickBot="1">
      <c r="A48" s="88"/>
      <c r="B48" s="66"/>
      <c r="C48" s="66"/>
      <c r="D48" s="66"/>
      <c r="E48" s="10">
        <v>2023</v>
      </c>
      <c r="F48" s="40">
        <f>G48+H48</f>
        <v>100</v>
      </c>
      <c r="G48" s="40">
        <v>100</v>
      </c>
      <c r="H48" s="21"/>
      <c r="I48" s="66"/>
      <c r="K48" s="2"/>
    </row>
    <row r="49" spans="1:11" ht="39.75" customHeight="1" thickBot="1">
      <c r="A49" s="89"/>
      <c r="B49" s="67"/>
      <c r="C49" s="67"/>
      <c r="D49" s="67"/>
      <c r="E49" s="10">
        <v>2024</v>
      </c>
      <c r="F49" s="38">
        <f>G49+H49</f>
        <v>100</v>
      </c>
      <c r="G49" s="38">
        <v>100</v>
      </c>
      <c r="H49" s="18"/>
      <c r="I49" s="67"/>
      <c r="K49" s="2"/>
    </row>
    <row r="50" spans="1:11" ht="39.75" customHeight="1" thickBot="1">
      <c r="A50" s="115">
        <v>2</v>
      </c>
      <c r="B50" s="113" t="s">
        <v>64</v>
      </c>
      <c r="C50" s="65" t="s">
        <v>19</v>
      </c>
      <c r="D50" s="65" t="s">
        <v>13</v>
      </c>
      <c r="E50" s="10">
        <v>2022</v>
      </c>
      <c r="F50" s="57">
        <f>G50</f>
        <v>0</v>
      </c>
      <c r="G50" s="42"/>
      <c r="H50" s="22"/>
      <c r="I50" s="65" t="s">
        <v>8</v>
      </c>
      <c r="K50" s="2"/>
    </row>
    <row r="51" spans="1:11" ht="39.75" customHeight="1" thickBot="1">
      <c r="A51" s="116"/>
      <c r="B51" s="114"/>
      <c r="C51" s="66"/>
      <c r="D51" s="66"/>
      <c r="E51" s="10">
        <v>2023</v>
      </c>
      <c r="F51" s="42">
        <f>G51</f>
        <v>363.7</v>
      </c>
      <c r="G51" s="43">
        <f>44.4+39.8+51.8+49+178.7</f>
        <v>363.7</v>
      </c>
      <c r="H51" s="23"/>
      <c r="I51" s="66"/>
      <c r="K51" s="2"/>
    </row>
    <row r="52" spans="1:11" ht="39.75" customHeight="1" thickBot="1">
      <c r="A52" s="117"/>
      <c r="B52" s="111"/>
      <c r="C52" s="67"/>
      <c r="D52" s="67"/>
      <c r="E52" s="10">
        <v>2024</v>
      </c>
      <c r="F52" s="58">
        <f>G52</f>
        <v>0</v>
      </c>
      <c r="G52" s="44"/>
      <c r="H52" s="24"/>
      <c r="I52" s="67"/>
      <c r="K52" s="2"/>
    </row>
    <row r="53" spans="1:11" ht="39.75" customHeight="1" thickBot="1">
      <c r="A53" s="87">
        <v>3</v>
      </c>
      <c r="B53" s="65" t="s">
        <v>52</v>
      </c>
      <c r="C53" s="65" t="s">
        <v>19</v>
      </c>
      <c r="D53" s="65" t="s">
        <v>14</v>
      </c>
      <c r="E53" s="10">
        <v>2022</v>
      </c>
      <c r="F53" s="41">
        <f>G53</f>
        <v>22.1</v>
      </c>
      <c r="G53" s="41">
        <v>22.1</v>
      </c>
      <c r="H53" s="18"/>
      <c r="I53" s="90" t="s">
        <v>53</v>
      </c>
      <c r="K53" s="2"/>
    </row>
    <row r="54" spans="1:11" ht="32.25" customHeight="1" thickBot="1">
      <c r="A54" s="88"/>
      <c r="B54" s="66"/>
      <c r="C54" s="66"/>
      <c r="D54" s="66"/>
      <c r="E54" s="10">
        <v>2023</v>
      </c>
      <c r="F54" s="58">
        <f>G54</f>
        <v>0</v>
      </c>
      <c r="G54" s="41"/>
      <c r="H54" s="18"/>
      <c r="I54" s="91"/>
      <c r="K54" s="2"/>
    </row>
    <row r="55" spans="1:11" ht="34.5" customHeight="1" thickBot="1">
      <c r="A55" s="89"/>
      <c r="B55" s="67"/>
      <c r="C55" s="67"/>
      <c r="D55" s="67"/>
      <c r="E55" s="10">
        <v>2024</v>
      </c>
      <c r="F55" s="58">
        <f>G55</f>
        <v>0</v>
      </c>
      <c r="G55" s="41"/>
      <c r="H55" s="18"/>
      <c r="I55" s="92"/>
      <c r="K55" s="2"/>
    </row>
    <row r="56" spans="1:11" ht="33.75" customHeight="1" thickBot="1">
      <c r="A56" s="132"/>
      <c r="B56" s="78" t="s">
        <v>74</v>
      </c>
      <c r="C56" s="79"/>
      <c r="D56" s="80"/>
      <c r="E56" s="10">
        <v>2022</v>
      </c>
      <c r="F56" s="45">
        <f>F47+F50+F53</f>
        <v>122.1</v>
      </c>
      <c r="G56" s="45">
        <f>G47+G50+G53</f>
        <v>122.1</v>
      </c>
      <c r="H56" s="21"/>
      <c r="I56" s="51"/>
      <c r="K56" s="2"/>
    </row>
    <row r="57" spans="1:11" ht="23.25" customHeight="1" thickBot="1">
      <c r="A57" s="133"/>
      <c r="B57" s="72"/>
      <c r="C57" s="73"/>
      <c r="D57" s="74"/>
      <c r="E57" s="10">
        <v>2023</v>
      </c>
      <c r="F57" s="45">
        <f>F48+F51+F54</f>
        <v>463.7</v>
      </c>
      <c r="G57" s="45">
        <f>G48+G51+G54</f>
        <v>463.7</v>
      </c>
      <c r="H57" s="21"/>
      <c r="I57" s="26"/>
      <c r="K57" s="2"/>
    </row>
    <row r="58" spans="1:11" ht="34.5" customHeight="1" thickBot="1">
      <c r="A58" s="134"/>
      <c r="B58" s="75"/>
      <c r="C58" s="76"/>
      <c r="D58" s="77"/>
      <c r="E58" s="10">
        <v>2024</v>
      </c>
      <c r="F58" s="41">
        <f>F49+F52+F55</f>
        <v>100</v>
      </c>
      <c r="G58" s="41">
        <f>G49+G52+G55</f>
        <v>100</v>
      </c>
      <c r="H58" s="18"/>
      <c r="I58" s="52"/>
      <c r="K58" s="2"/>
    </row>
    <row r="59" spans="1:11" ht="36" customHeight="1" thickBot="1">
      <c r="A59" s="81" t="s">
        <v>75</v>
      </c>
      <c r="B59" s="82"/>
      <c r="C59" s="82"/>
      <c r="D59" s="82"/>
      <c r="E59" s="82"/>
      <c r="F59" s="82"/>
      <c r="G59" s="82"/>
      <c r="H59" s="82"/>
      <c r="I59" s="83"/>
      <c r="K59" s="2"/>
    </row>
    <row r="60" spans="1:11" ht="39.75" customHeight="1" thickBot="1">
      <c r="A60" s="87">
        <v>1</v>
      </c>
      <c r="B60" s="65" t="s">
        <v>33</v>
      </c>
      <c r="C60" s="65" t="s">
        <v>19</v>
      </c>
      <c r="D60" s="65" t="s">
        <v>34</v>
      </c>
      <c r="E60" s="10">
        <v>2022</v>
      </c>
      <c r="F60" s="59">
        <f>G60+H60</f>
        <v>50</v>
      </c>
      <c r="G60" s="59">
        <v>50</v>
      </c>
      <c r="H60" s="27"/>
      <c r="I60" s="99" t="s">
        <v>35</v>
      </c>
      <c r="K60" s="2"/>
    </row>
    <row r="61" spans="1:11" ht="39.75" customHeight="1" thickBot="1">
      <c r="A61" s="88"/>
      <c r="B61" s="66"/>
      <c r="C61" s="66"/>
      <c r="D61" s="66"/>
      <c r="E61" s="10">
        <v>2023</v>
      </c>
      <c r="F61" s="59">
        <f>G61+H61</f>
        <v>50</v>
      </c>
      <c r="G61" s="60">
        <v>50</v>
      </c>
      <c r="H61" s="28"/>
      <c r="I61" s="100"/>
      <c r="K61" s="2"/>
    </row>
    <row r="62" spans="1:11" ht="39.75" customHeight="1" thickBot="1">
      <c r="A62" s="89"/>
      <c r="B62" s="67"/>
      <c r="C62" s="67"/>
      <c r="D62" s="67"/>
      <c r="E62" s="10">
        <v>2024</v>
      </c>
      <c r="F62" s="59">
        <f>G62+H62</f>
        <v>50</v>
      </c>
      <c r="G62" s="50">
        <v>50</v>
      </c>
      <c r="H62" s="29"/>
      <c r="I62" s="101"/>
      <c r="K62" s="2"/>
    </row>
    <row r="63" spans="1:11" ht="39.75" customHeight="1" thickBot="1">
      <c r="A63" s="65"/>
      <c r="B63" s="78" t="s">
        <v>76</v>
      </c>
      <c r="C63" s="79"/>
      <c r="D63" s="80"/>
      <c r="E63" s="10">
        <v>2022</v>
      </c>
      <c r="F63" s="59">
        <f>G63+H63</f>
        <v>50</v>
      </c>
      <c r="G63" s="38">
        <f>G60</f>
        <v>50</v>
      </c>
      <c r="H63" s="17"/>
      <c r="I63" s="65"/>
      <c r="K63" s="2"/>
    </row>
    <row r="64" spans="1:11" ht="39.75" customHeight="1" thickBot="1">
      <c r="A64" s="66"/>
      <c r="B64" s="72"/>
      <c r="C64" s="73"/>
      <c r="D64" s="74"/>
      <c r="E64" s="10">
        <v>2023</v>
      </c>
      <c r="F64" s="59">
        <f>G64+H64</f>
        <v>50</v>
      </c>
      <c r="G64" s="38">
        <f>G61</f>
        <v>50</v>
      </c>
      <c r="H64" s="17"/>
      <c r="I64" s="66"/>
      <c r="K64" s="2"/>
    </row>
    <row r="65" spans="1:11" ht="39.75" customHeight="1">
      <c r="A65" s="118"/>
      <c r="B65" s="119"/>
      <c r="C65" s="120"/>
      <c r="D65" s="121"/>
      <c r="E65" s="14">
        <v>2024</v>
      </c>
      <c r="F65" s="59">
        <f>G65+H65</f>
        <v>50</v>
      </c>
      <c r="G65" s="59">
        <f>G62</f>
        <v>50</v>
      </c>
      <c r="H65" s="27"/>
      <c r="I65" s="118"/>
      <c r="K65" s="2"/>
    </row>
    <row r="66" spans="1:11" ht="38.25" customHeight="1" thickBot="1">
      <c r="A66" s="102" t="s">
        <v>77</v>
      </c>
      <c r="B66" s="103"/>
      <c r="C66" s="103"/>
      <c r="D66" s="103"/>
      <c r="E66" s="103"/>
      <c r="F66" s="103"/>
      <c r="G66" s="103"/>
      <c r="H66" s="103"/>
      <c r="I66" s="104"/>
      <c r="K66" s="2"/>
    </row>
    <row r="67" spans="1:11" ht="39.75" customHeight="1" thickBot="1">
      <c r="A67" s="87">
        <v>1</v>
      </c>
      <c r="B67" s="65" t="s">
        <v>9</v>
      </c>
      <c r="C67" s="65" t="s">
        <v>19</v>
      </c>
      <c r="D67" s="65" t="s">
        <v>34</v>
      </c>
      <c r="E67" s="10">
        <v>2022</v>
      </c>
      <c r="F67" s="38">
        <f>G67+H67</f>
        <v>100</v>
      </c>
      <c r="G67" s="38">
        <f>50+50</f>
        <v>100</v>
      </c>
      <c r="H67" s="18"/>
      <c r="I67" s="65" t="s">
        <v>22</v>
      </c>
      <c r="K67" s="2"/>
    </row>
    <row r="68" spans="1:11" ht="39.75" customHeight="1" thickBot="1">
      <c r="A68" s="88"/>
      <c r="B68" s="66"/>
      <c r="C68" s="66"/>
      <c r="D68" s="66"/>
      <c r="E68" s="10">
        <v>2023</v>
      </c>
      <c r="F68" s="38">
        <f aca="true" t="shared" si="1" ref="F68:F96">G68+H68</f>
        <v>100</v>
      </c>
      <c r="G68" s="38">
        <f>50+50</f>
        <v>100</v>
      </c>
      <c r="H68" s="18"/>
      <c r="I68" s="66"/>
      <c r="K68" s="2"/>
    </row>
    <row r="69" spans="1:11" ht="39.75" customHeight="1" thickBot="1">
      <c r="A69" s="89"/>
      <c r="B69" s="67"/>
      <c r="C69" s="67"/>
      <c r="D69" s="67"/>
      <c r="E69" s="10">
        <v>2024</v>
      </c>
      <c r="F69" s="38">
        <f t="shared" si="1"/>
        <v>100</v>
      </c>
      <c r="G69" s="38">
        <f>50+50</f>
        <v>100</v>
      </c>
      <c r="H69" s="18"/>
      <c r="I69" s="67"/>
      <c r="K69" s="2"/>
    </row>
    <row r="70" spans="1:11" ht="39.75" customHeight="1" thickBot="1">
      <c r="A70" s="87">
        <v>2</v>
      </c>
      <c r="B70" s="65" t="s">
        <v>28</v>
      </c>
      <c r="C70" s="65" t="s">
        <v>19</v>
      </c>
      <c r="D70" s="65" t="s">
        <v>13</v>
      </c>
      <c r="E70" s="10">
        <v>2022</v>
      </c>
      <c r="F70" s="38">
        <f t="shared" si="1"/>
        <v>155.426</v>
      </c>
      <c r="G70" s="38">
        <v>155.426</v>
      </c>
      <c r="H70" s="18"/>
      <c r="I70" s="65" t="s">
        <v>23</v>
      </c>
      <c r="K70" s="2"/>
    </row>
    <row r="71" spans="1:11" ht="39.75" customHeight="1" thickBot="1">
      <c r="A71" s="88"/>
      <c r="B71" s="66"/>
      <c r="C71" s="66"/>
      <c r="D71" s="66"/>
      <c r="E71" s="10">
        <v>2023</v>
      </c>
      <c r="F71" s="38">
        <f t="shared" si="1"/>
        <v>155.426</v>
      </c>
      <c r="G71" s="38">
        <v>155.426</v>
      </c>
      <c r="H71" s="18"/>
      <c r="I71" s="66"/>
      <c r="K71" s="2"/>
    </row>
    <row r="72" spans="1:11" ht="39.75" customHeight="1" thickBot="1">
      <c r="A72" s="89"/>
      <c r="B72" s="67"/>
      <c r="C72" s="67"/>
      <c r="D72" s="67"/>
      <c r="E72" s="10">
        <v>2024</v>
      </c>
      <c r="F72" s="38">
        <f t="shared" si="1"/>
        <v>155.426</v>
      </c>
      <c r="G72" s="38">
        <v>155.426</v>
      </c>
      <c r="H72" s="18"/>
      <c r="I72" s="67"/>
      <c r="K72" s="2"/>
    </row>
    <row r="73" spans="1:11" ht="39.75" customHeight="1" thickBot="1">
      <c r="A73" s="87">
        <v>3</v>
      </c>
      <c r="B73" s="65" t="s">
        <v>29</v>
      </c>
      <c r="C73" s="65" t="s">
        <v>19</v>
      </c>
      <c r="D73" s="65" t="s">
        <v>25</v>
      </c>
      <c r="E73" s="10">
        <v>2022</v>
      </c>
      <c r="F73" s="38">
        <f t="shared" si="1"/>
        <v>944.574</v>
      </c>
      <c r="G73" s="38">
        <f>944.574</f>
        <v>944.574</v>
      </c>
      <c r="H73" s="18"/>
      <c r="I73" s="65" t="s">
        <v>23</v>
      </c>
      <c r="K73" s="2"/>
    </row>
    <row r="74" spans="1:11" ht="39.75" customHeight="1" thickBot="1">
      <c r="A74" s="88"/>
      <c r="B74" s="66"/>
      <c r="C74" s="66"/>
      <c r="D74" s="66"/>
      <c r="E74" s="10">
        <v>2023</v>
      </c>
      <c r="F74" s="38">
        <f t="shared" si="1"/>
        <v>944.574</v>
      </c>
      <c r="G74" s="38">
        <f>944.574</f>
        <v>944.574</v>
      </c>
      <c r="H74" s="18"/>
      <c r="I74" s="66"/>
      <c r="K74" s="2"/>
    </row>
    <row r="75" spans="1:11" ht="45" customHeight="1" thickBot="1">
      <c r="A75" s="89"/>
      <c r="B75" s="67"/>
      <c r="C75" s="67"/>
      <c r="D75" s="67"/>
      <c r="E75" s="10">
        <v>2024</v>
      </c>
      <c r="F75" s="38">
        <f t="shared" si="1"/>
        <v>944.574</v>
      </c>
      <c r="G75" s="38">
        <f>944.574</f>
        <v>944.574</v>
      </c>
      <c r="H75" s="18"/>
      <c r="I75" s="67"/>
      <c r="K75" s="2"/>
    </row>
    <row r="76" spans="1:11" ht="39.75" customHeight="1" hidden="1" thickBot="1">
      <c r="A76" s="65">
        <v>4</v>
      </c>
      <c r="B76" s="65"/>
      <c r="C76" s="65"/>
      <c r="D76" s="65"/>
      <c r="E76" s="10">
        <v>2022</v>
      </c>
      <c r="F76" s="38">
        <f t="shared" si="1"/>
        <v>0</v>
      </c>
      <c r="G76" s="40"/>
      <c r="H76" s="21"/>
      <c r="I76" s="65" t="s">
        <v>23</v>
      </c>
      <c r="K76" s="2"/>
    </row>
    <row r="77" spans="1:11" ht="39.75" customHeight="1" hidden="1" thickBot="1">
      <c r="A77" s="66"/>
      <c r="B77" s="66"/>
      <c r="C77" s="66"/>
      <c r="D77" s="66"/>
      <c r="E77" s="10">
        <v>2023</v>
      </c>
      <c r="F77" s="38">
        <f t="shared" si="1"/>
        <v>0</v>
      </c>
      <c r="G77" s="40"/>
      <c r="H77" s="21"/>
      <c r="I77" s="66"/>
      <c r="K77" s="2"/>
    </row>
    <row r="78" spans="1:11" ht="39.75" customHeight="1" hidden="1" thickBot="1">
      <c r="A78" s="67"/>
      <c r="B78" s="67"/>
      <c r="C78" s="67"/>
      <c r="D78" s="67"/>
      <c r="E78" s="10">
        <v>2024</v>
      </c>
      <c r="F78" s="38">
        <f t="shared" si="1"/>
        <v>0</v>
      </c>
      <c r="G78" s="40"/>
      <c r="H78" s="21"/>
      <c r="I78" s="67"/>
      <c r="K78" s="2"/>
    </row>
    <row r="79" spans="1:11" ht="39.75" customHeight="1" hidden="1" thickBot="1">
      <c r="A79" s="65">
        <v>5</v>
      </c>
      <c r="B79" s="65"/>
      <c r="C79" s="65"/>
      <c r="D79" s="65"/>
      <c r="E79" s="10">
        <v>2022</v>
      </c>
      <c r="F79" s="38">
        <f t="shared" si="1"/>
        <v>0</v>
      </c>
      <c r="G79" s="40"/>
      <c r="H79" s="21"/>
      <c r="I79" s="65" t="s">
        <v>23</v>
      </c>
      <c r="K79" s="2"/>
    </row>
    <row r="80" spans="1:11" ht="39.75" customHeight="1" hidden="1" thickBot="1">
      <c r="A80" s="66"/>
      <c r="B80" s="66"/>
      <c r="C80" s="66"/>
      <c r="D80" s="66"/>
      <c r="E80" s="10">
        <v>2023</v>
      </c>
      <c r="F80" s="38">
        <f t="shared" si="1"/>
        <v>0</v>
      </c>
      <c r="G80" s="40"/>
      <c r="H80" s="21"/>
      <c r="I80" s="66"/>
      <c r="K80" s="2"/>
    </row>
    <row r="81" spans="1:11" ht="39.75" customHeight="1" hidden="1" thickBot="1">
      <c r="A81" s="67"/>
      <c r="B81" s="67"/>
      <c r="C81" s="67"/>
      <c r="D81" s="67"/>
      <c r="E81" s="10">
        <v>2024</v>
      </c>
      <c r="F81" s="38">
        <f t="shared" si="1"/>
        <v>0</v>
      </c>
      <c r="G81" s="40"/>
      <c r="H81" s="21"/>
      <c r="I81" s="67"/>
      <c r="K81" s="2"/>
    </row>
    <row r="82" spans="1:11" ht="32.25" customHeight="1" hidden="1" thickBot="1">
      <c r="A82" s="65">
        <v>6</v>
      </c>
      <c r="B82" s="65"/>
      <c r="C82" s="65"/>
      <c r="D82" s="65"/>
      <c r="E82" s="10">
        <v>2022</v>
      </c>
      <c r="F82" s="38">
        <f t="shared" si="1"/>
        <v>0</v>
      </c>
      <c r="G82" s="40"/>
      <c r="H82" s="21"/>
      <c r="I82" s="65" t="s">
        <v>23</v>
      </c>
      <c r="K82" s="2"/>
    </row>
    <row r="83" spans="1:11" ht="39.75" customHeight="1" hidden="1" thickBot="1">
      <c r="A83" s="66"/>
      <c r="B83" s="66"/>
      <c r="C83" s="66"/>
      <c r="D83" s="66"/>
      <c r="E83" s="10">
        <v>2023</v>
      </c>
      <c r="F83" s="38">
        <f t="shared" si="1"/>
        <v>0</v>
      </c>
      <c r="G83" s="40"/>
      <c r="H83" s="21"/>
      <c r="I83" s="66"/>
      <c r="K83" s="2"/>
    </row>
    <row r="84" spans="1:11" ht="39.75" customHeight="1" hidden="1" thickBot="1">
      <c r="A84" s="67"/>
      <c r="B84" s="67"/>
      <c r="C84" s="67"/>
      <c r="D84" s="67"/>
      <c r="E84" s="10">
        <v>2024</v>
      </c>
      <c r="F84" s="38">
        <f t="shared" si="1"/>
        <v>0</v>
      </c>
      <c r="G84" s="40"/>
      <c r="H84" s="21"/>
      <c r="I84" s="67"/>
      <c r="K84" s="2"/>
    </row>
    <row r="85" spans="1:11" ht="39.75" customHeight="1" hidden="1" thickBot="1">
      <c r="A85" s="65">
        <v>7</v>
      </c>
      <c r="B85" s="65"/>
      <c r="C85" s="65"/>
      <c r="D85" s="65"/>
      <c r="E85" s="10">
        <v>2022</v>
      </c>
      <c r="F85" s="38">
        <f t="shared" si="1"/>
        <v>0</v>
      </c>
      <c r="G85" s="40"/>
      <c r="H85" s="21"/>
      <c r="I85" s="65" t="s">
        <v>23</v>
      </c>
      <c r="K85" s="2"/>
    </row>
    <row r="86" spans="1:11" ht="39.75" customHeight="1" hidden="1" thickBot="1">
      <c r="A86" s="66"/>
      <c r="B86" s="66"/>
      <c r="C86" s="66"/>
      <c r="D86" s="66"/>
      <c r="E86" s="10">
        <v>2023</v>
      </c>
      <c r="F86" s="38">
        <f t="shared" si="1"/>
        <v>0</v>
      </c>
      <c r="G86" s="40"/>
      <c r="H86" s="21"/>
      <c r="I86" s="66"/>
      <c r="K86" s="2"/>
    </row>
    <row r="87" spans="1:11" ht="39.75" customHeight="1" hidden="1" thickBot="1">
      <c r="A87" s="67"/>
      <c r="B87" s="67"/>
      <c r="C87" s="67"/>
      <c r="D87" s="67"/>
      <c r="E87" s="10">
        <v>2024</v>
      </c>
      <c r="F87" s="38">
        <f t="shared" si="1"/>
        <v>0</v>
      </c>
      <c r="G87" s="40"/>
      <c r="H87" s="21"/>
      <c r="I87" s="67"/>
      <c r="K87" s="2"/>
    </row>
    <row r="88" spans="1:11" ht="39.75" customHeight="1" hidden="1" thickBot="1">
      <c r="A88" s="65">
        <v>8</v>
      </c>
      <c r="B88" s="65"/>
      <c r="C88" s="65"/>
      <c r="D88" s="65"/>
      <c r="E88" s="10">
        <v>2022</v>
      </c>
      <c r="F88" s="38">
        <f t="shared" si="1"/>
        <v>0</v>
      </c>
      <c r="G88" s="40"/>
      <c r="H88" s="21"/>
      <c r="I88" s="65" t="s">
        <v>23</v>
      </c>
      <c r="K88" s="2"/>
    </row>
    <row r="89" spans="1:11" ht="39.75" customHeight="1" hidden="1" thickBot="1">
      <c r="A89" s="66"/>
      <c r="B89" s="66"/>
      <c r="C89" s="66"/>
      <c r="D89" s="66"/>
      <c r="E89" s="10">
        <v>2023</v>
      </c>
      <c r="F89" s="38">
        <f t="shared" si="1"/>
        <v>0</v>
      </c>
      <c r="G89" s="40"/>
      <c r="H89" s="21"/>
      <c r="I89" s="66"/>
      <c r="K89" s="2"/>
    </row>
    <row r="90" spans="1:11" ht="39.75" customHeight="1" hidden="1" thickBot="1">
      <c r="A90" s="67"/>
      <c r="B90" s="67"/>
      <c r="C90" s="67"/>
      <c r="D90" s="67"/>
      <c r="E90" s="10">
        <v>2024</v>
      </c>
      <c r="F90" s="38">
        <f t="shared" si="1"/>
        <v>0</v>
      </c>
      <c r="G90" s="40"/>
      <c r="H90" s="21"/>
      <c r="I90" s="67"/>
      <c r="K90" s="2"/>
    </row>
    <row r="91" spans="1:11" s="30" customFormat="1" ht="39.75" customHeight="1" hidden="1" thickBot="1">
      <c r="A91" s="65">
        <v>9</v>
      </c>
      <c r="B91" s="65"/>
      <c r="C91" s="65"/>
      <c r="D91" s="65"/>
      <c r="E91" s="10">
        <v>2022</v>
      </c>
      <c r="F91" s="38">
        <f t="shared" si="1"/>
        <v>0</v>
      </c>
      <c r="G91" s="40"/>
      <c r="H91" s="21"/>
      <c r="I91" s="65" t="s">
        <v>23</v>
      </c>
      <c r="K91" s="2"/>
    </row>
    <row r="92" spans="1:11" ht="39.75" customHeight="1" hidden="1" thickBot="1">
      <c r="A92" s="66"/>
      <c r="B92" s="66"/>
      <c r="C92" s="66"/>
      <c r="D92" s="66"/>
      <c r="E92" s="10">
        <v>2023</v>
      </c>
      <c r="F92" s="38">
        <f t="shared" si="1"/>
        <v>0</v>
      </c>
      <c r="G92" s="40"/>
      <c r="H92" s="21"/>
      <c r="I92" s="66"/>
      <c r="K92" s="2"/>
    </row>
    <row r="93" spans="1:11" ht="39.75" customHeight="1" hidden="1" thickBot="1">
      <c r="A93" s="67"/>
      <c r="B93" s="67"/>
      <c r="C93" s="67"/>
      <c r="D93" s="67"/>
      <c r="E93" s="10">
        <v>2024</v>
      </c>
      <c r="F93" s="38">
        <f t="shared" si="1"/>
        <v>0</v>
      </c>
      <c r="G93" s="40"/>
      <c r="H93" s="21"/>
      <c r="I93" s="67"/>
      <c r="K93" s="2"/>
    </row>
    <row r="94" spans="1:11" s="31" customFormat="1" ht="39.75" customHeight="1" hidden="1" thickBot="1">
      <c r="A94" s="65">
        <v>10</v>
      </c>
      <c r="B94" s="65"/>
      <c r="C94" s="65"/>
      <c r="D94" s="65"/>
      <c r="E94" s="10">
        <v>2022</v>
      </c>
      <c r="F94" s="38">
        <f t="shared" si="1"/>
        <v>0</v>
      </c>
      <c r="G94" s="40"/>
      <c r="H94" s="21"/>
      <c r="I94" s="65" t="s">
        <v>23</v>
      </c>
      <c r="K94" s="32"/>
    </row>
    <row r="95" spans="1:11" ht="18" customHeight="1" hidden="1" thickBot="1">
      <c r="A95" s="66"/>
      <c r="B95" s="66"/>
      <c r="C95" s="66"/>
      <c r="D95" s="66"/>
      <c r="E95" s="10">
        <v>2023</v>
      </c>
      <c r="F95" s="38">
        <f t="shared" si="1"/>
        <v>0</v>
      </c>
      <c r="G95" s="40"/>
      <c r="H95" s="21"/>
      <c r="I95" s="66"/>
      <c r="K95" s="2"/>
    </row>
    <row r="96" spans="1:11" ht="37.5" customHeight="1" hidden="1" thickBot="1">
      <c r="A96" s="67"/>
      <c r="B96" s="67"/>
      <c r="C96" s="67"/>
      <c r="D96" s="67"/>
      <c r="E96" s="10">
        <v>2024</v>
      </c>
      <c r="F96" s="38">
        <f t="shared" si="1"/>
        <v>0</v>
      </c>
      <c r="G96" s="40"/>
      <c r="H96" s="21"/>
      <c r="I96" s="67"/>
      <c r="K96" s="2"/>
    </row>
    <row r="97" spans="1:11" ht="39.75" customHeight="1" hidden="1" thickBot="1">
      <c r="A97" s="87"/>
      <c r="B97" s="93"/>
      <c r="C97" s="87"/>
      <c r="D97" s="96"/>
      <c r="E97" s="10"/>
      <c r="F97" s="38"/>
      <c r="G97" s="64"/>
      <c r="H97" s="3"/>
      <c r="I97" s="87"/>
      <c r="K97" s="2"/>
    </row>
    <row r="98" spans="1:11" ht="39.75" customHeight="1" hidden="1" thickBot="1">
      <c r="A98" s="88"/>
      <c r="B98" s="94"/>
      <c r="C98" s="88"/>
      <c r="D98" s="97"/>
      <c r="E98" s="10"/>
      <c r="F98" s="56"/>
      <c r="G98" s="40"/>
      <c r="H98" s="17"/>
      <c r="I98" s="88"/>
      <c r="K98" s="2"/>
    </row>
    <row r="99" spans="1:11" ht="39.75" customHeight="1" hidden="1" thickBot="1">
      <c r="A99" s="89"/>
      <c r="B99" s="95"/>
      <c r="C99" s="89"/>
      <c r="D99" s="98"/>
      <c r="E99" s="10"/>
      <c r="F99" s="56"/>
      <c r="G99" s="40"/>
      <c r="H99" s="17"/>
      <c r="I99" s="89"/>
      <c r="K99" s="2"/>
    </row>
    <row r="100" spans="1:11" ht="39.75" customHeight="1" thickBot="1">
      <c r="A100" s="65"/>
      <c r="B100" s="78" t="s">
        <v>78</v>
      </c>
      <c r="C100" s="79"/>
      <c r="D100" s="80"/>
      <c r="E100" s="10">
        <v>2022</v>
      </c>
      <c r="F100" s="38">
        <f>F67+F70+F73+F97</f>
        <v>1200</v>
      </c>
      <c r="G100" s="40">
        <f>G67+G70+G73+G76+G79+G82+G85+G88+G91+G94+G97</f>
        <v>1200</v>
      </c>
      <c r="H100" s="17"/>
      <c r="I100" s="65"/>
      <c r="K100" s="2"/>
    </row>
    <row r="101" spans="1:11" ht="39.75" customHeight="1" thickBot="1">
      <c r="A101" s="66"/>
      <c r="B101" s="72"/>
      <c r="C101" s="73"/>
      <c r="D101" s="74"/>
      <c r="E101" s="10">
        <v>2023</v>
      </c>
      <c r="F101" s="38">
        <f>F68+F71+F74+F98</f>
        <v>1200</v>
      </c>
      <c r="G101" s="40">
        <f>G68+G71+G74+G77+G80+G83+G86+G89+G92+G95+G98</f>
        <v>1200</v>
      </c>
      <c r="H101" s="17"/>
      <c r="I101" s="66"/>
      <c r="K101" s="2"/>
    </row>
    <row r="102" spans="1:11" ht="39.75" customHeight="1" thickBot="1">
      <c r="A102" s="67"/>
      <c r="B102" s="75"/>
      <c r="C102" s="76"/>
      <c r="D102" s="77"/>
      <c r="E102" s="10">
        <v>2024</v>
      </c>
      <c r="F102" s="38">
        <f>F69+F72+F75+F99</f>
        <v>1200</v>
      </c>
      <c r="G102" s="40">
        <f>G69+G72+G75+G78+G81+G84+G87+G90+G93+G96+G99</f>
        <v>1200</v>
      </c>
      <c r="H102" s="11"/>
      <c r="I102" s="67"/>
      <c r="K102" s="2"/>
    </row>
    <row r="103" spans="1:11" ht="32.25" customHeight="1" thickBot="1">
      <c r="A103" s="81" t="s">
        <v>79</v>
      </c>
      <c r="B103" s="82"/>
      <c r="C103" s="82"/>
      <c r="D103" s="82"/>
      <c r="E103" s="82"/>
      <c r="F103" s="82"/>
      <c r="G103" s="82"/>
      <c r="H103" s="82"/>
      <c r="I103" s="83"/>
      <c r="K103" s="2"/>
    </row>
    <row r="104" spans="1:11" ht="39.75" customHeight="1" thickBot="1">
      <c r="A104" s="87">
        <v>1</v>
      </c>
      <c r="B104" s="65" t="s">
        <v>54</v>
      </c>
      <c r="C104" s="65" t="s">
        <v>19</v>
      </c>
      <c r="D104" s="65" t="s">
        <v>17</v>
      </c>
      <c r="E104" s="10">
        <v>2022</v>
      </c>
      <c r="F104" s="40">
        <f>G104+H104</f>
        <v>23.1</v>
      </c>
      <c r="G104" s="40">
        <v>23.1</v>
      </c>
      <c r="H104" s="21"/>
      <c r="I104" s="90" t="s">
        <v>21</v>
      </c>
      <c r="K104" s="2"/>
    </row>
    <row r="105" spans="1:11" ht="39.75" customHeight="1" thickBot="1">
      <c r="A105" s="88"/>
      <c r="B105" s="66"/>
      <c r="C105" s="66"/>
      <c r="D105" s="66"/>
      <c r="E105" s="10">
        <v>2023</v>
      </c>
      <c r="F105" s="61">
        <f>G105+H105</f>
        <v>0</v>
      </c>
      <c r="G105" s="40"/>
      <c r="H105" s="21"/>
      <c r="I105" s="91"/>
      <c r="K105" s="2"/>
    </row>
    <row r="106" spans="1:11" ht="39.75" customHeight="1" thickBot="1">
      <c r="A106" s="89"/>
      <c r="B106" s="67"/>
      <c r="C106" s="67"/>
      <c r="D106" s="67"/>
      <c r="E106" s="10">
        <v>2024</v>
      </c>
      <c r="F106" s="56">
        <f>G106+H106</f>
        <v>0</v>
      </c>
      <c r="G106" s="38"/>
      <c r="H106" s="18"/>
      <c r="I106" s="92"/>
      <c r="K106" s="2"/>
    </row>
    <row r="107" spans="1:11" ht="25.5" customHeight="1" hidden="1" thickBot="1">
      <c r="A107" s="66">
        <v>2</v>
      </c>
      <c r="B107" s="66"/>
      <c r="C107" s="66"/>
      <c r="D107" s="66"/>
      <c r="E107" s="8">
        <v>2022</v>
      </c>
      <c r="F107" s="53">
        <f>G107+H107</f>
        <v>0</v>
      </c>
      <c r="G107" s="53"/>
      <c r="H107" s="25"/>
      <c r="I107" s="66"/>
      <c r="K107" s="2"/>
    </row>
    <row r="108" spans="1:11" ht="25.5" customHeight="1" hidden="1" thickBot="1">
      <c r="A108" s="66"/>
      <c r="B108" s="66"/>
      <c r="C108" s="66"/>
      <c r="D108" s="66"/>
      <c r="E108" s="10">
        <v>2023</v>
      </c>
      <c r="F108" s="40">
        <f>G108+H108</f>
        <v>0</v>
      </c>
      <c r="G108" s="40"/>
      <c r="H108" s="21"/>
      <c r="I108" s="66"/>
      <c r="K108" s="2"/>
    </row>
    <row r="109" spans="1:11" ht="25.5" customHeight="1" hidden="1" thickBot="1">
      <c r="A109" s="67"/>
      <c r="B109" s="67"/>
      <c r="C109" s="67"/>
      <c r="D109" s="67"/>
      <c r="E109" s="10">
        <v>2024</v>
      </c>
      <c r="F109" s="40">
        <f>G109+H109</f>
        <v>0</v>
      </c>
      <c r="G109" s="40"/>
      <c r="H109" s="21"/>
      <c r="I109" s="67"/>
      <c r="K109" s="2"/>
    </row>
    <row r="110" spans="1:9" ht="25.5" customHeight="1" hidden="1" thickBot="1">
      <c r="A110" s="65">
        <v>3</v>
      </c>
      <c r="B110" s="65"/>
      <c r="C110" s="65"/>
      <c r="D110" s="65"/>
      <c r="E110" s="10">
        <v>2022</v>
      </c>
      <c r="F110" s="40">
        <f>G110+H110</f>
        <v>0</v>
      </c>
      <c r="G110" s="40"/>
      <c r="H110" s="21"/>
      <c r="I110" s="65"/>
    </row>
    <row r="111" spans="1:9" ht="25.5" customHeight="1" hidden="1" thickBot="1">
      <c r="A111" s="66"/>
      <c r="B111" s="66"/>
      <c r="C111" s="66"/>
      <c r="D111" s="66"/>
      <c r="E111" s="10">
        <v>2023</v>
      </c>
      <c r="F111" s="40">
        <f>G111+H111</f>
        <v>0</v>
      </c>
      <c r="G111" s="40"/>
      <c r="H111" s="21"/>
      <c r="I111" s="66"/>
    </row>
    <row r="112" spans="1:9" ht="25.5" customHeight="1" hidden="1" thickBot="1">
      <c r="A112" s="66"/>
      <c r="B112" s="66"/>
      <c r="C112" s="66"/>
      <c r="D112" s="66"/>
      <c r="E112" s="33">
        <v>2024</v>
      </c>
      <c r="F112" s="40">
        <f>G112+H112</f>
        <v>0</v>
      </c>
      <c r="G112" s="40"/>
      <c r="H112" s="21"/>
      <c r="I112" s="66"/>
    </row>
    <row r="113" spans="1:9" ht="39.75" customHeight="1" thickBot="1">
      <c r="A113" s="69" t="s">
        <v>80</v>
      </c>
      <c r="B113" s="70"/>
      <c r="C113" s="70"/>
      <c r="D113" s="71"/>
      <c r="E113" s="15">
        <v>2022</v>
      </c>
      <c r="F113" s="40">
        <f>G113+H113</f>
        <v>23.1</v>
      </c>
      <c r="G113" s="39">
        <f>G104</f>
        <v>23.1</v>
      </c>
      <c r="H113" s="16"/>
      <c r="I113" s="68"/>
    </row>
    <row r="114" spans="1:9" ht="39.75" customHeight="1" thickBot="1">
      <c r="A114" s="72"/>
      <c r="B114" s="73"/>
      <c r="C114" s="73"/>
      <c r="D114" s="74"/>
      <c r="E114" s="10">
        <v>2023</v>
      </c>
      <c r="F114" s="61">
        <f>G114+H114</f>
        <v>0</v>
      </c>
      <c r="G114" s="61">
        <f>G105</f>
        <v>0</v>
      </c>
      <c r="H114" s="17"/>
      <c r="I114" s="66"/>
    </row>
    <row r="115" spans="1:9" ht="39.75" customHeight="1" thickBot="1">
      <c r="A115" s="75"/>
      <c r="B115" s="76"/>
      <c r="C115" s="76"/>
      <c r="D115" s="77"/>
      <c r="E115" s="10">
        <v>2024</v>
      </c>
      <c r="F115" s="61">
        <f>G115+H115</f>
        <v>0</v>
      </c>
      <c r="G115" s="56">
        <f>G106</f>
        <v>0</v>
      </c>
      <c r="H115" s="11"/>
      <c r="I115" s="67"/>
    </row>
    <row r="116" spans="1:9" ht="33" customHeight="1" thickBot="1">
      <c r="A116" s="81" t="s">
        <v>68</v>
      </c>
      <c r="B116" s="82"/>
      <c r="C116" s="82"/>
      <c r="D116" s="82"/>
      <c r="E116" s="82"/>
      <c r="F116" s="82"/>
      <c r="G116" s="82"/>
      <c r="H116" s="82"/>
      <c r="I116" s="83"/>
    </row>
    <row r="117" spans="1:9" ht="39.75" customHeight="1" thickBot="1">
      <c r="A117" s="87">
        <v>1</v>
      </c>
      <c r="B117" s="65" t="s">
        <v>55</v>
      </c>
      <c r="C117" s="65" t="s">
        <v>19</v>
      </c>
      <c r="D117" s="122" t="s">
        <v>17</v>
      </c>
      <c r="E117" s="10">
        <v>2022</v>
      </c>
      <c r="F117" s="40">
        <f>G117+H117</f>
        <v>323.6</v>
      </c>
      <c r="G117" s="38"/>
      <c r="H117" s="38">
        <f>323.6</f>
        <v>323.6</v>
      </c>
      <c r="I117" s="90" t="s">
        <v>53</v>
      </c>
    </row>
    <row r="118" spans="1:9" ht="39.75" customHeight="1" thickBot="1">
      <c r="A118" s="88"/>
      <c r="B118" s="66"/>
      <c r="C118" s="66"/>
      <c r="D118" s="123"/>
      <c r="E118" s="10">
        <v>2023</v>
      </c>
      <c r="F118" s="61">
        <f>G118+H118</f>
        <v>0</v>
      </c>
      <c r="G118" s="38"/>
      <c r="H118" s="38"/>
      <c r="I118" s="91"/>
    </row>
    <row r="119" spans="1:9" ht="39.75" customHeight="1" thickBot="1">
      <c r="A119" s="89"/>
      <c r="B119" s="67"/>
      <c r="C119" s="67"/>
      <c r="D119" s="124"/>
      <c r="E119" s="10">
        <v>2024</v>
      </c>
      <c r="F119" s="56">
        <f>G119+H119</f>
        <v>0</v>
      </c>
      <c r="G119" s="38"/>
      <c r="H119" s="38"/>
      <c r="I119" s="92"/>
    </row>
    <row r="120" spans="1:9" ht="39.75" customHeight="1" thickBot="1">
      <c r="A120" s="87">
        <v>2</v>
      </c>
      <c r="B120" s="87" t="s">
        <v>71</v>
      </c>
      <c r="C120" s="65" t="s">
        <v>19</v>
      </c>
      <c r="D120" s="122" t="s">
        <v>70</v>
      </c>
      <c r="E120" s="10">
        <v>2022</v>
      </c>
      <c r="F120" s="40">
        <f>G120+H120</f>
        <v>89.2</v>
      </c>
      <c r="G120" s="38"/>
      <c r="H120" s="38">
        <v>89.2</v>
      </c>
      <c r="I120" s="90" t="s">
        <v>53</v>
      </c>
    </row>
    <row r="121" spans="1:9" ht="39.75" customHeight="1" thickBot="1">
      <c r="A121" s="88"/>
      <c r="B121" s="88"/>
      <c r="C121" s="66"/>
      <c r="D121" s="123"/>
      <c r="E121" s="10">
        <v>2023</v>
      </c>
      <c r="F121" s="61">
        <f>G121+H121</f>
        <v>0</v>
      </c>
      <c r="G121" s="38"/>
      <c r="H121" s="38"/>
      <c r="I121" s="91"/>
    </row>
    <row r="122" spans="1:9" ht="39.75" customHeight="1" thickBot="1">
      <c r="A122" s="89"/>
      <c r="B122" s="89"/>
      <c r="C122" s="67"/>
      <c r="D122" s="124"/>
      <c r="E122" s="10">
        <v>2024</v>
      </c>
      <c r="F122" s="56">
        <f>G122+H122</f>
        <v>0</v>
      </c>
      <c r="G122" s="38"/>
      <c r="H122" s="38"/>
      <c r="I122" s="92"/>
    </row>
    <row r="123" spans="1:9" ht="39.75" customHeight="1" thickBot="1">
      <c r="A123" s="87">
        <v>3</v>
      </c>
      <c r="B123" s="65" t="s">
        <v>56</v>
      </c>
      <c r="C123" s="65" t="s">
        <v>19</v>
      </c>
      <c r="D123" s="122" t="s">
        <v>13</v>
      </c>
      <c r="E123" s="15">
        <v>2022</v>
      </c>
      <c r="F123" s="40">
        <f>G123+H123</f>
        <v>49.6</v>
      </c>
      <c r="G123" s="38"/>
      <c r="H123" s="38">
        <v>49.6</v>
      </c>
      <c r="I123" s="90" t="s">
        <v>53</v>
      </c>
    </row>
    <row r="124" spans="1:9" ht="39.75" customHeight="1" thickBot="1">
      <c r="A124" s="88"/>
      <c r="B124" s="66"/>
      <c r="C124" s="66"/>
      <c r="D124" s="123"/>
      <c r="E124" s="10">
        <v>2023</v>
      </c>
      <c r="F124" s="61">
        <f>G124+H124</f>
        <v>0</v>
      </c>
      <c r="G124" s="38"/>
      <c r="H124" s="38"/>
      <c r="I124" s="91"/>
    </row>
    <row r="125" spans="1:9" ht="39.75" customHeight="1" thickBot="1">
      <c r="A125" s="89"/>
      <c r="B125" s="67"/>
      <c r="C125" s="67"/>
      <c r="D125" s="124"/>
      <c r="E125" s="10">
        <v>2024</v>
      </c>
      <c r="F125" s="61">
        <f>G125+H125</f>
        <v>0</v>
      </c>
      <c r="G125" s="38"/>
      <c r="H125" s="38"/>
      <c r="I125" s="92"/>
    </row>
    <row r="126" spans="1:9" ht="39.75" customHeight="1" thickBot="1">
      <c r="A126" s="87">
        <v>4</v>
      </c>
      <c r="B126" s="65" t="s">
        <v>57</v>
      </c>
      <c r="C126" s="65" t="s">
        <v>19</v>
      </c>
      <c r="D126" s="122" t="s">
        <v>14</v>
      </c>
      <c r="E126" s="10">
        <v>2022</v>
      </c>
      <c r="F126" s="40">
        <f>G126+H126</f>
        <v>712.4</v>
      </c>
      <c r="G126" s="38"/>
      <c r="H126" s="38">
        <v>712.4</v>
      </c>
      <c r="I126" s="90" t="s">
        <v>58</v>
      </c>
    </row>
    <row r="127" spans="1:9" ht="39.75" customHeight="1" thickBot="1">
      <c r="A127" s="88"/>
      <c r="B127" s="66"/>
      <c r="C127" s="66"/>
      <c r="D127" s="123"/>
      <c r="E127" s="10">
        <v>2023</v>
      </c>
      <c r="F127" s="61">
        <f>G127+H127</f>
        <v>0</v>
      </c>
      <c r="G127" s="38"/>
      <c r="H127" s="38"/>
      <c r="I127" s="91"/>
    </row>
    <row r="128" spans="1:9" ht="39.75" customHeight="1" thickBot="1">
      <c r="A128" s="89"/>
      <c r="B128" s="67"/>
      <c r="C128" s="67"/>
      <c r="D128" s="124"/>
      <c r="E128" s="10">
        <v>2024</v>
      </c>
      <c r="F128" s="56">
        <f>G128+H128</f>
        <v>0</v>
      </c>
      <c r="G128" s="38"/>
      <c r="H128" s="38"/>
      <c r="I128" s="92"/>
    </row>
    <row r="129" spans="1:9" ht="39.75" customHeight="1" thickBot="1">
      <c r="A129" s="87">
        <v>5</v>
      </c>
      <c r="B129" s="65" t="s">
        <v>65</v>
      </c>
      <c r="C129" s="65" t="s">
        <v>19</v>
      </c>
      <c r="D129" s="122" t="s">
        <v>15</v>
      </c>
      <c r="E129" s="15">
        <v>2022</v>
      </c>
      <c r="F129" s="40">
        <f>G129+H129</f>
        <v>580</v>
      </c>
      <c r="G129" s="38"/>
      <c r="H129" s="38">
        <v>580</v>
      </c>
      <c r="I129" s="90" t="s">
        <v>58</v>
      </c>
    </row>
    <row r="130" spans="1:9" ht="39.75" customHeight="1" thickBot="1">
      <c r="A130" s="88"/>
      <c r="B130" s="66"/>
      <c r="C130" s="66"/>
      <c r="D130" s="123"/>
      <c r="E130" s="10">
        <v>2023</v>
      </c>
      <c r="F130" s="61">
        <f>G130+H130</f>
        <v>0</v>
      </c>
      <c r="G130" s="38"/>
      <c r="H130" s="38"/>
      <c r="I130" s="91"/>
    </row>
    <row r="131" spans="1:9" ht="39.75" customHeight="1" thickBot="1">
      <c r="A131" s="89"/>
      <c r="B131" s="67"/>
      <c r="C131" s="67"/>
      <c r="D131" s="124"/>
      <c r="E131" s="10">
        <v>2024</v>
      </c>
      <c r="F131" s="61">
        <f>G131+H131</f>
        <v>0</v>
      </c>
      <c r="G131" s="38"/>
      <c r="H131" s="38"/>
      <c r="I131" s="92"/>
    </row>
    <row r="132" spans="1:9" ht="39.75" customHeight="1" thickBot="1">
      <c r="A132" s="127"/>
      <c r="B132" s="78" t="s">
        <v>81</v>
      </c>
      <c r="C132" s="79"/>
      <c r="D132" s="80"/>
      <c r="E132" s="10">
        <v>2022</v>
      </c>
      <c r="F132" s="40">
        <f>F117+F123+F126+F129+F120</f>
        <v>1754.8</v>
      </c>
      <c r="G132" s="40">
        <f>G117+G123+G126+G129+G120</f>
        <v>0</v>
      </c>
      <c r="H132" s="40">
        <f>H117+H120+H123+H126+H129</f>
        <v>1754.8</v>
      </c>
      <c r="I132" s="127"/>
    </row>
    <row r="133" spans="1:9" ht="39.75" customHeight="1" thickBot="1">
      <c r="A133" s="128"/>
      <c r="B133" s="72"/>
      <c r="C133" s="73"/>
      <c r="D133" s="74"/>
      <c r="E133" s="10">
        <v>2023</v>
      </c>
      <c r="F133" s="40">
        <f aca="true" t="shared" si="2" ref="F133:H134">F118+F124+F127+F130+F121</f>
        <v>0</v>
      </c>
      <c r="G133" s="40">
        <f t="shared" si="2"/>
        <v>0</v>
      </c>
      <c r="H133" s="40">
        <f t="shared" si="2"/>
        <v>0</v>
      </c>
      <c r="I133" s="128"/>
    </row>
    <row r="134" spans="1:9" ht="39.75" customHeight="1" thickBot="1">
      <c r="A134" s="129"/>
      <c r="B134" s="75"/>
      <c r="C134" s="76"/>
      <c r="D134" s="77"/>
      <c r="E134" s="10">
        <v>2024</v>
      </c>
      <c r="F134" s="40">
        <f t="shared" si="2"/>
        <v>0</v>
      </c>
      <c r="G134" s="40">
        <f t="shared" si="2"/>
        <v>0</v>
      </c>
      <c r="H134" s="40">
        <f t="shared" si="2"/>
        <v>0</v>
      </c>
      <c r="I134" s="129"/>
    </row>
    <row r="135" spans="1:9" ht="33" customHeight="1" thickBot="1">
      <c r="A135" s="81" t="s">
        <v>69</v>
      </c>
      <c r="B135" s="82"/>
      <c r="C135" s="82"/>
      <c r="D135" s="82"/>
      <c r="E135" s="82"/>
      <c r="F135" s="82"/>
      <c r="G135" s="82"/>
      <c r="H135" s="82"/>
      <c r="I135" s="83"/>
    </row>
    <row r="136" spans="1:9" ht="39.75" customHeight="1" thickBot="1">
      <c r="A136" s="87">
        <v>1</v>
      </c>
      <c r="B136" s="65" t="s">
        <v>59</v>
      </c>
      <c r="C136" s="65" t="s">
        <v>19</v>
      </c>
      <c r="D136" s="65" t="s">
        <v>17</v>
      </c>
      <c r="E136" s="15">
        <v>2022</v>
      </c>
      <c r="F136" s="40">
        <f>G136+H136</f>
        <v>50</v>
      </c>
      <c r="G136" s="38">
        <v>50</v>
      </c>
      <c r="H136" s="38"/>
      <c r="I136" s="90" t="s">
        <v>60</v>
      </c>
    </row>
    <row r="137" spans="1:9" ht="39.75" customHeight="1" thickBot="1">
      <c r="A137" s="88"/>
      <c r="B137" s="66"/>
      <c r="C137" s="66"/>
      <c r="D137" s="66"/>
      <c r="E137" s="10">
        <v>2023</v>
      </c>
      <c r="F137" s="61">
        <f>G137+H137</f>
        <v>0</v>
      </c>
      <c r="G137" s="38"/>
      <c r="H137" s="38"/>
      <c r="I137" s="91"/>
    </row>
    <row r="138" spans="1:9" ht="39.75" customHeight="1" thickBot="1">
      <c r="A138" s="89"/>
      <c r="B138" s="67"/>
      <c r="C138" s="67"/>
      <c r="D138" s="67"/>
      <c r="E138" s="10">
        <v>2024</v>
      </c>
      <c r="F138" s="61">
        <f>G138+H138</f>
        <v>0</v>
      </c>
      <c r="G138" s="38"/>
      <c r="H138" s="38"/>
      <c r="I138" s="92"/>
    </row>
    <row r="139" spans="1:9" ht="39.75" customHeight="1" thickBot="1">
      <c r="A139" s="87">
        <v>2</v>
      </c>
      <c r="B139" s="65" t="s">
        <v>66</v>
      </c>
      <c r="C139" s="65" t="s">
        <v>67</v>
      </c>
      <c r="D139" s="122" t="s">
        <v>15</v>
      </c>
      <c r="E139" s="15">
        <v>2022</v>
      </c>
      <c r="F139" s="40">
        <f>G139+H139</f>
        <v>200</v>
      </c>
      <c r="G139" s="38">
        <v>200</v>
      </c>
      <c r="H139" s="38"/>
      <c r="I139" s="90" t="s">
        <v>53</v>
      </c>
    </row>
    <row r="140" spans="1:9" ht="39.75" customHeight="1" thickBot="1">
      <c r="A140" s="88"/>
      <c r="B140" s="66"/>
      <c r="C140" s="66"/>
      <c r="D140" s="123"/>
      <c r="E140" s="10">
        <v>2023</v>
      </c>
      <c r="F140" s="61">
        <f>G140+H140</f>
        <v>0</v>
      </c>
      <c r="G140" s="38"/>
      <c r="H140" s="38"/>
      <c r="I140" s="91"/>
    </row>
    <row r="141" spans="1:9" ht="39.75" customHeight="1" thickBot="1">
      <c r="A141" s="89"/>
      <c r="B141" s="67"/>
      <c r="C141" s="67"/>
      <c r="D141" s="124"/>
      <c r="E141" s="10">
        <v>2024</v>
      </c>
      <c r="F141" s="61">
        <f>G141+H141</f>
        <v>0</v>
      </c>
      <c r="G141" s="38"/>
      <c r="H141" s="38"/>
      <c r="I141" s="92"/>
    </row>
    <row r="142" spans="1:9" ht="39.75" customHeight="1" thickBot="1">
      <c r="A142" s="78" t="s">
        <v>82</v>
      </c>
      <c r="B142" s="79"/>
      <c r="C142" s="79"/>
      <c r="D142" s="80"/>
      <c r="E142" s="10">
        <v>2022</v>
      </c>
      <c r="F142" s="40">
        <f>F136+F139</f>
        <v>250</v>
      </c>
      <c r="G142" s="40">
        <f>G136+G139</f>
        <v>250</v>
      </c>
      <c r="H142" s="61">
        <f>H136+H139</f>
        <v>0</v>
      </c>
      <c r="I142" s="90"/>
    </row>
    <row r="143" spans="1:9" ht="39.75" customHeight="1" thickBot="1">
      <c r="A143" s="72"/>
      <c r="B143" s="73"/>
      <c r="C143" s="73"/>
      <c r="D143" s="74"/>
      <c r="E143" s="10">
        <v>2023</v>
      </c>
      <c r="F143" s="61">
        <f aca="true" t="shared" si="3" ref="F143:H144">F137+F140</f>
        <v>0</v>
      </c>
      <c r="G143" s="61">
        <f t="shared" si="3"/>
        <v>0</v>
      </c>
      <c r="H143" s="61">
        <f t="shared" si="3"/>
        <v>0</v>
      </c>
      <c r="I143" s="91"/>
    </row>
    <row r="144" spans="1:9" ht="39.75" customHeight="1" thickBot="1">
      <c r="A144" s="75"/>
      <c r="B144" s="76"/>
      <c r="C144" s="76"/>
      <c r="D144" s="77"/>
      <c r="E144" s="10">
        <v>2024</v>
      </c>
      <c r="F144" s="56">
        <f t="shared" si="3"/>
        <v>0</v>
      </c>
      <c r="G144" s="56">
        <f t="shared" si="3"/>
        <v>0</v>
      </c>
      <c r="H144" s="56">
        <f t="shared" si="3"/>
        <v>0</v>
      </c>
      <c r="I144" s="92"/>
    </row>
    <row r="145" spans="1:9" ht="39.75" customHeight="1" thickBot="1">
      <c r="A145" s="78" t="s">
        <v>83</v>
      </c>
      <c r="B145" s="79"/>
      <c r="C145" s="79"/>
      <c r="D145" s="80"/>
      <c r="E145" s="4">
        <v>2022</v>
      </c>
      <c r="F145" s="54">
        <f>G145+H145</f>
        <v>7171.400000000001</v>
      </c>
      <c r="G145" s="55">
        <f aca="true" t="shared" si="4" ref="G145:H147">G43+G56+G63+G100+G113+G132+G142</f>
        <v>5416.6</v>
      </c>
      <c r="H145" s="55">
        <f t="shared" si="4"/>
        <v>1754.8</v>
      </c>
      <c r="I145" s="65" t="s">
        <v>3</v>
      </c>
    </row>
    <row r="146" spans="1:9" ht="39.75" customHeight="1" thickBot="1">
      <c r="A146" s="72"/>
      <c r="B146" s="73"/>
      <c r="C146" s="73"/>
      <c r="D146" s="74"/>
      <c r="E146" s="4">
        <v>2023</v>
      </c>
      <c r="F146" s="54">
        <f>G146+H146</f>
        <v>4913.699999999999</v>
      </c>
      <c r="G146" s="55">
        <f t="shared" si="4"/>
        <v>4913.699999999999</v>
      </c>
      <c r="H146" s="62">
        <f t="shared" si="4"/>
        <v>0</v>
      </c>
      <c r="I146" s="66"/>
    </row>
    <row r="147" spans="1:9" ht="39.75" customHeight="1" thickBot="1">
      <c r="A147" s="75"/>
      <c r="B147" s="76"/>
      <c r="C147" s="76"/>
      <c r="D147" s="77"/>
      <c r="E147" s="4">
        <v>2024</v>
      </c>
      <c r="F147" s="55">
        <f>4550</f>
        <v>4550</v>
      </c>
      <c r="G147" s="55">
        <f t="shared" si="4"/>
        <v>4550</v>
      </c>
      <c r="H147" s="62">
        <f t="shared" si="4"/>
        <v>0</v>
      </c>
      <c r="I147" s="67"/>
    </row>
    <row r="148" spans="1:9" ht="26.25" customHeight="1">
      <c r="A148" s="34"/>
      <c r="B148" s="34"/>
      <c r="C148" s="34"/>
      <c r="D148" s="34"/>
      <c r="E148" s="35"/>
      <c r="F148" s="63"/>
      <c r="G148" s="5"/>
      <c r="H148" s="63"/>
      <c r="I148" s="5"/>
    </row>
    <row r="149" spans="1:9" ht="41.25" customHeight="1">
      <c r="A149" s="5"/>
      <c r="B149" s="36" t="s">
        <v>37</v>
      </c>
      <c r="C149" s="36"/>
      <c r="D149" s="5"/>
      <c r="E149" s="37" t="s">
        <v>36</v>
      </c>
      <c r="F149" s="37"/>
      <c r="G149" s="5"/>
      <c r="H149" s="5"/>
      <c r="I149" s="5"/>
    </row>
  </sheetData>
  <sheetProtection/>
  <mergeCells count="216">
    <mergeCell ref="G1:I1"/>
    <mergeCell ref="G2:I2"/>
    <mergeCell ref="A142:D144"/>
    <mergeCell ref="I142:I144"/>
    <mergeCell ref="A53:A55"/>
    <mergeCell ref="A135:I135"/>
    <mergeCell ref="A132:A134"/>
    <mergeCell ref="B132:D134"/>
    <mergeCell ref="I132:I134"/>
    <mergeCell ref="A5:I5"/>
    <mergeCell ref="A4:I4"/>
    <mergeCell ref="A56:A58"/>
    <mergeCell ref="B136:B138"/>
    <mergeCell ref="C136:C138"/>
    <mergeCell ref="A136:A138"/>
    <mergeCell ref="D136:D138"/>
    <mergeCell ref="I136:I138"/>
    <mergeCell ref="A139:A141"/>
    <mergeCell ref="B139:B141"/>
    <mergeCell ref="C139:C141"/>
    <mergeCell ref="D139:D141"/>
    <mergeCell ref="I139:I141"/>
    <mergeCell ref="B126:B128"/>
    <mergeCell ref="A126:A128"/>
    <mergeCell ref="C126:C128"/>
    <mergeCell ref="D126:D128"/>
    <mergeCell ref="I126:I128"/>
    <mergeCell ref="A129:A131"/>
    <mergeCell ref="B129:B131"/>
    <mergeCell ref="C129:C131"/>
    <mergeCell ref="D129:D131"/>
    <mergeCell ref="I129:I131"/>
    <mergeCell ref="B117:B119"/>
    <mergeCell ref="C117:C119"/>
    <mergeCell ref="D117:D119"/>
    <mergeCell ref="A117:A119"/>
    <mergeCell ref="I117:I119"/>
    <mergeCell ref="B123:B125"/>
    <mergeCell ref="C123:C125"/>
    <mergeCell ref="D123:D125"/>
    <mergeCell ref="A123:A125"/>
    <mergeCell ref="I123:I125"/>
    <mergeCell ref="C120:C122"/>
    <mergeCell ref="D120:D122"/>
    <mergeCell ref="A120:A122"/>
    <mergeCell ref="I120:I122"/>
    <mergeCell ref="B120:B122"/>
    <mergeCell ref="A116:I116"/>
    <mergeCell ref="B56:D58"/>
    <mergeCell ref="I50:I52"/>
    <mergeCell ref="B53:B55"/>
    <mergeCell ref="C53:C55"/>
    <mergeCell ref="D53:D55"/>
    <mergeCell ref="I53:I55"/>
    <mergeCell ref="B50:B52"/>
    <mergeCell ref="A50:A52"/>
    <mergeCell ref="C50:C52"/>
    <mergeCell ref="D50:D52"/>
    <mergeCell ref="A67:A69"/>
    <mergeCell ref="B67:B69"/>
    <mergeCell ref="C67:C69"/>
    <mergeCell ref="D67:D69"/>
    <mergeCell ref="I67:I69"/>
    <mergeCell ref="A63:A65"/>
    <mergeCell ref="B63:D65"/>
    <mergeCell ref="I63:I65"/>
    <mergeCell ref="B70:B72"/>
    <mergeCell ref="C70:C72"/>
    <mergeCell ref="D70:D72"/>
    <mergeCell ref="I70:I72"/>
    <mergeCell ref="A73:A75"/>
    <mergeCell ref="I34:I36"/>
    <mergeCell ref="B37:B39"/>
    <mergeCell ref="C37:C39"/>
    <mergeCell ref="D37:D39"/>
    <mergeCell ref="I37:I39"/>
    <mergeCell ref="A46:I46"/>
    <mergeCell ref="A47:A49"/>
    <mergeCell ref="B47:B49"/>
    <mergeCell ref="C47:C49"/>
    <mergeCell ref="D47:D49"/>
    <mergeCell ref="I47:I49"/>
    <mergeCell ref="A37:A39"/>
    <mergeCell ref="B40:B42"/>
    <mergeCell ref="C40:C42"/>
    <mergeCell ref="D40:D42"/>
    <mergeCell ref="I40:I42"/>
    <mergeCell ref="A40:A42"/>
    <mergeCell ref="A7:A10"/>
    <mergeCell ref="B7:B10"/>
    <mergeCell ref="C7:C10"/>
    <mergeCell ref="D7:D10"/>
    <mergeCell ref="E7:E10"/>
    <mergeCell ref="F7:H7"/>
    <mergeCell ref="I7:I10"/>
    <mergeCell ref="I13:I15"/>
    <mergeCell ref="B13:B15"/>
    <mergeCell ref="A13:A15"/>
    <mergeCell ref="C13:C15"/>
    <mergeCell ref="D13:D15"/>
    <mergeCell ref="F8:H8"/>
    <mergeCell ref="F9:F10"/>
    <mergeCell ref="G9:H9"/>
    <mergeCell ref="A12:I12"/>
    <mergeCell ref="B19:B21"/>
    <mergeCell ref="C19:C21"/>
    <mergeCell ref="D104:D106"/>
    <mergeCell ref="B22:B24"/>
    <mergeCell ref="I16:I18"/>
    <mergeCell ref="A19:A21"/>
    <mergeCell ref="A22:A24"/>
    <mergeCell ref="A25:A27"/>
    <mergeCell ref="I19:I21"/>
    <mergeCell ref="C22:C24"/>
    <mergeCell ref="D22:D24"/>
    <mergeCell ref="I22:I24"/>
    <mergeCell ref="A16:A18"/>
    <mergeCell ref="B16:B18"/>
    <mergeCell ref="C16:C18"/>
    <mergeCell ref="D16:D18"/>
    <mergeCell ref="A94:A96"/>
    <mergeCell ref="B94:B96"/>
    <mergeCell ref="C94:C96"/>
    <mergeCell ref="D94:D96"/>
    <mergeCell ref="A66:I66"/>
    <mergeCell ref="A70:A72"/>
    <mergeCell ref="A43:A45"/>
    <mergeCell ref="B43:D45"/>
    <mergeCell ref="I25:I27"/>
    <mergeCell ref="B25:B27"/>
    <mergeCell ref="C25:C27"/>
    <mergeCell ref="D25:D27"/>
    <mergeCell ref="A59:I59"/>
    <mergeCell ref="A60:A62"/>
    <mergeCell ref="B60:B62"/>
    <mergeCell ref="C60:C62"/>
    <mergeCell ref="D60:D62"/>
    <mergeCell ref="I60:I62"/>
    <mergeCell ref="B28:B30"/>
    <mergeCell ref="A28:A30"/>
    <mergeCell ref="C28:C30"/>
    <mergeCell ref="D28:D30"/>
    <mergeCell ref="I28:I30"/>
    <mergeCell ref="I31:I33"/>
    <mergeCell ref="B31:B33"/>
    <mergeCell ref="A31:A33"/>
    <mergeCell ref="C31:C33"/>
    <mergeCell ref="D31:D33"/>
    <mergeCell ref="A34:A36"/>
    <mergeCell ref="B34:B36"/>
    <mergeCell ref="C34:C36"/>
    <mergeCell ref="D34:D36"/>
    <mergeCell ref="B73:B75"/>
    <mergeCell ref="C73:C75"/>
    <mergeCell ref="D73:D75"/>
    <mergeCell ref="I73:I75"/>
    <mergeCell ref="A76:A78"/>
    <mergeCell ref="B76:B78"/>
    <mergeCell ref="C76:C78"/>
    <mergeCell ref="D76:D78"/>
    <mergeCell ref="I76:I78"/>
    <mergeCell ref="A79:A81"/>
    <mergeCell ref="B79:B81"/>
    <mergeCell ref="C79:C81"/>
    <mergeCell ref="D79:D81"/>
    <mergeCell ref="I79:I81"/>
    <mergeCell ref="A82:A84"/>
    <mergeCell ref="B82:B84"/>
    <mergeCell ref="C82:C84"/>
    <mergeCell ref="D82:D84"/>
    <mergeCell ref="I82:I84"/>
    <mergeCell ref="A85:A87"/>
    <mergeCell ref="B85:B87"/>
    <mergeCell ref="C85:C87"/>
    <mergeCell ref="D85:D87"/>
    <mergeCell ref="I85:I87"/>
    <mergeCell ref="I104:I106"/>
    <mergeCell ref="A88:A90"/>
    <mergeCell ref="B88:B90"/>
    <mergeCell ref="C88:C90"/>
    <mergeCell ref="D88:D90"/>
    <mergeCell ref="I88:I90"/>
    <mergeCell ref="A91:A93"/>
    <mergeCell ref="B91:B93"/>
    <mergeCell ref="C91:C93"/>
    <mergeCell ref="D91:D93"/>
    <mergeCell ref="I91:I93"/>
    <mergeCell ref="B97:B99"/>
    <mergeCell ref="C97:C99"/>
    <mergeCell ref="D97:D99"/>
    <mergeCell ref="A97:A99"/>
    <mergeCell ref="I97:I99"/>
    <mergeCell ref="I145:I147"/>
    <mergeCell ref="I113:I115"/>
    <mergeCell ref="D19:D21"/>
    <mergeCell ref="A113:D115"/>
    <mergeCell ref="A145:D147"/>
    <mergeCell ref="A103:I103"/>
    <mergeCell ref="I43:I45"/>
    <mergeCell ref="I100:I102"/>
    <mergeCell ref="A107:A109"/>
    <mergeCell ref="B107:B109"/>
    <mergeCell ref="C107:C109"/>
    <mergeCell ref="D107:D109"/>
    <mergeCell ref="I107:I109"/>
    <mergeCell ref="A110:A112"/>
    <mergeCell ref="B110:B112"/>
    <mergeCell ref="C110:C112"/>
    <mergeCell ref="D110:D112"/>
    <mergeCell ref="I110:I112"/>
    <mergeCell ref="I94:I96"/>
    <mergeCell ref="A100:A102"/>
    <mergeCell ref="B100:D102"/>
    <mergeCell ref="A104:A106"/>
    <mergeCell ref="B104:B106"/>
    <mergeCell ref="C104:C106"/>
  </mergeCells>
  <printOptions/>
  <pageMargins left="0.5118110236220472" right="0.5118110236220472" top="1.1811023622047245" bottom="0.3937007874015748" header="0.31496062992125984" footer="0.31496062992125984"/>
  <pageSetup fitToHeight="2" horizontalDpi="600" verticalDpi="600" orientation="landscape" paperSize="9" scale="65" r:id="rId1"/>
  <rowBreaks count="7" manualBreakCount="7">
    <brk id="21" max="255" man="1"/>
    <brk id="36" max="255" man="1"/>
    <brk id="52" max="255" man="1"/>
    <brk id="69" max="255" man="1"/>
    <brk id="106" max="255" man="1"/>
    <brk id="128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LP-500</dc:creator>
  <cp:keywords/>
  <dc:description/>
  <cp:lastModifiedBy>123</cp:lastModifiedBy>
  <cp:lastPrinted>2021-11-19T12:52:31Z</cp:lastPrinted>
  <dcterms:created xsi:type="dcterms:W3CDTF">2018-09-04T04:37:33Z</dcterms:created>
  <dcterms:modified xsi:type="dcterms:W3CDTF">2021-11-29T11:11:17Z</dcterms:modified>
  <cp:category/>
  <cp:version/>
  <cp:contentType/>
  <cp:contentStatus/>
</cp:coreProperties>
</file>