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460" activeTab="0"/>
  </bookViews>
  <sheets>
    <sheet name="Лист1" sheetId="1" r:id="rId1"/>
    <sheet name="Лист2" sheetId="2" r:id="rId2"/>
    <sheet name="Лист3" sheetId="3" r:id="rId3"/>
  </sheets>
  <definedNames/>
  <calcPr fullCalcOnLoad="1"/>
</workbook>
</file>

<file path=xl/comments1.xml><?xml version="1.0" encoding="utf-8"?>
<comments xmlns="http://schemas.openxmlformats.org/spreadsheetml/2006/main">
  <authors>
    <author>Автор</author>
  </authors>
  <commentList>
    <comment ref="F8" authorId="0">
      <text>
        <r>
          <rPr>
            <b/>
            <sz val="9"/>
            <rFont val="Tahoma"/>
            <family val="2"/>
          </rPr>
          <t>Автор:</t>
        </r>
        <r>
          <rPr>
            <sz val="9"/>
            <rFont val="Tahoma"/>
            <family val="2"/>
          </rPr>
          <t xml:space="preserve">
1072,3 Было
Бюджетом доведено 1052235- 12822 снимаем</t>
        </r>
      </text>
    </comment>
  </commentList>
</comments>
</file>

<file path=xl/sharedStrings.xml><?xml version="1.0" encoding="utf-8"?>
<sst xmlns="http://schemas.openxmlformats.org/spreadsheetml/2006/main" count="198" uniqueCount="147">
  <si>
    <t>Усього</t>
  </si>
  <si>
    <t>№ з/п</t>
  </si>
  <si>
    <t xml:space="preserve">Строк виконання заходу </t>
  </si>
  <si>
    <t>Виконавці</t>
  </si>
  <si>
    <t>Джерела фінансування, усього</t>
  </si>
  <si>
    <t>Орієнтовні обсяги фінансування (вартість) тис.грн., у т.ч.:</t>
  </si>
  <si>
    <t>Джерела, не заборонені чинним законодавством</t>
  </si>
  <si>
    <t>1.</t>
  </si>
  <si>
    <t>1.1</t>
  </si>
  <si>
    <t>1.2</t>
  </si>
  <si>
    <t>1.3</t>
  </si>
  <si>
    <t>Всього :</t>
  </si>
  <si>
    <t>Організація та проведення вечорів для ветеранів та першобудівників в супроводі духового оркестру Палацу культури</t>
  </si>
  <si>
    <t>Всього:</t>
  </si>
  <si>
    <t>2.1</t>
  </si>
  <si>
    <t>2.2</t>
  </si>
  <si>
    <t>2.3</t>
  </si>
  <si>
    <t>2.4</t>
  </si>
  <si>
    <t>3.1</t>
  </si>
  <si>
    <t>3.2</t>
  </si>
  <si>
    <t>3.3</t>
  </si>
  <si>
    <t>3.4</t>
  </si>
  <si>
    <t>4.1</t>
  </si>
  <si>
    <t>4.2</t>
  </si>
  <si>
    <t>4.3</t>
  </si>
  <si>
    <t>4.4</t>
  </si>
  <si>
    <t>5.1</t>
  </si>
  <si>
    <t>5.2</t>
  </si>
  <si>
    <t>5.3</t>
  </si>
  <si>
    <t>5.4</t>
  </si>
  <si>
    <t>6.1</t>
  </si>
  <si>
    <t>6.2</t>
  </si>
  <si>
    <t>6.3</t>
  </si>
  <si>
    <t>7.1</t>
  </si>
  <si>
    <t>7.2</t>
  </si>
  <si>
    <t>Удосконалення інформаційного та рекламного забезпечення, впровадження сучасних інформаційних технологій в туристичній сфері. Запровадження нових підходів до рекламно-інформаційної діяльності:</t>
  </si>
  <si>
    <t xml:space="preserve">РАЗОМ ПО ПРОГРАМІ </t>
  </si>
  <si>
    <t xml:space="preserve">Обсяг бюджетних коштів на виконання зазначеної Програми визначається щорічно, виходячи з можливостей фінансового ресурсу міського бюджету.           </t>
  </si>
  <si>
    <t>2020-2022</t>
  </si>
  <si>
    <t>Загальний фонд</t>
  </si>
  <si>
    <t>Спеціальний фонд</t>
  </si>
  <si>
    <t>-</t>
  </si>
  <si>
    <t>Виготовлення пректно-кошторисної документації по Палацу культури</t>
  </si>
  <si>
    <t>Встановлення системи кондиціювання глядацької зали палацу культури</t>
  </si>
  <si>
    <t>Всього по розділу 2</t>
  </si>
  <si>
    <t>3.Забезпечення діяльності бібліотек</t>
  </si>
  <si>
    <t>Всього по розділу 3</t>
  </si>
  <si>
    <t>4.Забезпечення діяльності музеїв i виставок</t>
  </si>
  <si>
    <t>Всього по розділу 4</t>
  </si>
  <si>
    <t>Поточний ремонт приміщень бібліотек ЦБС</t>
  </si>
  <si>
    <t>Поточний ремонт приміщень музею А.П. Бахути</t>
  </si>
  <si>
    <t>Придбання основних засобів та інших матеріальних необоротних активів( компьютерної техніки, оргтехніки, звукової та освітлювальної апаратури, меблів та інше)</t>
  </si>
  <si>
    <t>Монтаж пожежної сигналізації в Дитячій школі мистецтв</t>
  </si>
  <si>
    <t>Поточний ремонт будівлі Дитячої школи мистецтв</t>
  </si>
  <si>
    <t>Ремонті роботи огорожі шкіл(заміна секцій)</t>
  </si>
  <si>
    <t>Поточний ремонт будівлі Музичної школи</t>
  </si>
  <si>
    <t>Всього по розділу 6</t>
  </si>
  <si>
    <t>Придбання основних засобів та інших матеріальних необоротних активів( компьютерної техніки, оргтехніки, меблів, стільців та інше)</t>
  </si>
  <si>
    <t>Всього по розділу 1</t>
  </si>
  <si>
    <t xml:space="preserve">7. Реалізація програм і заходів в галузі туризму та курортів     </t>
  </si>
  <si>
    <t>Всього по розділу 7</t>
  </si>
  <si>
    <t>Всього по розділу 5</t>
  </si>
  <si>
    <t>Придбання основних засобів та інших матеріальних необоротних активів( компьютерної техніки, оргтехніки, звукової та освітлювальної апаратури, сценічного обладнання, меблів,стільців, музичних інструментів, костюмів та інше)</t>
  </si>
  <si>
    <t xml:space="preserve">Збереження національних традицій та звичаїв. Забезпечення розвитку творчого потенціалу та культурного простору 
</t>
  </si>
  <si>
    <t xml:space="preserve">Відділ культури і туризму </t>
  </si>
  <si>
    <t>Придбання оргтехніки, придбання меблів, обладнання та інше;</t>
  </si>
  <si>
    <t>Поповнення біблотечних фондів(книжковою продукцією, періодичнними виданнями); Придбання основних засобів та інших матеріальних необоротних активів( компьютерної техніки, оргтехніки, меблів та інше)</t>
  </si>
  <si>
    <t>Придбання музичних інструметів, костюмів, оргтехніки, апаратури, меблів та інше.</t>
  </si>
  <si>
    <t xml:space="preserve">оплата послуг з заміни елекричних щитів, оплата послуг забезпечення виконання протипожежних заходів
Оплата  послуг протипожежної сигналізації; повірка вогнегасників, навчання персоналу по протипожежній безпеці.
</t>
  </si>
  <si>
    <t xml:space="preserve"> Придбання оргтехніки та інше.</t>
  </si>
  <si>
    <t xml:space="preserve">                                               ЗАХОДИ                                                                                                                                                                                                                                                                                          щодо реалізації цільової Програми розвитку культури і туризму Новокаховської міської територіальної громади 2020-2022 роки.</t>
  </si>
  <si>
    <t>Забезпечення виконання протипожежних заходів
(повірка вогнегасників, навчання персоналу по протипожежній безпеці та інше).</t>
  </si>
  <si>
    <t>Переатестація вогнегасників,оплата обов`язкового(планового) навчання персоналу та інше.</t>
  </si>
  <si>
    <t>Участь спеціалістів туристичної галузі міста у обласних, регіональних, міжнародних конкурсах, ярмарках, виставках та інше, організація та проведення міжнародного туристичного конгресу(форуму), участь у наукових конкурсах, програмах, семінарах.</t>
  </si>
  <si>
    <t>Організація обміну досвідом щодо розвитку туризму з іншими районами та містами України. Промоція туристичного потенціалу міста.</t>
  </si>
  <si>
    <t>Розробка проекту землеустрою для розміщення Палацу культри</t>
  </si>
  <si>
    <t xml:space="preserve">Відділ культури 
і туризму, відділ
освіти, відділ сім’ї, молоді та спорту.
</t>
  </si>
  <si>
    <t>Відділ культури і туризму, управління містобудування та архітектури.</t>
  </si>
  <si>
    <t>Відділ культури і туризму,
КП «Агенція регіонального розвитку»</t>
  </si>
  <si>
    <t xml:space="preserve">Вручення літературної премія ім А.П.Бахути </t>
  </si>
  <si>
    <t>6.Забезпечення діяльності інших закладів в галузі культури і мистецтва (Централізована бухгалтерія відділу)</t>
  </si>
  <si>
    <t xml:space="preserve">І етап:    2020
ІІ етап:    2021
ІІІ етап:   2022
</t>
  </si>
  <si>
    <t>5.Забезпечення функціонування закладів позашкільної освіти (школ естетичного виховання)</t>
  </si>
  <si>
    <t>2.Забезпечення діяльності палаців i будинків культури, клубів, центрів дозвілля та iнших клубних закладів</t>
  </si>
  <si>
    <t xml:space="preserve">Поточний ремонт будинку літературно-меморіального музею А.П. Бахути                                       
</t>
  </si>
  <si>
    <t>Поточний ремонт системи опалення будівлі будинку культури Прат "ДМК "Таврія"</t>
  </si>
  <si>
    <t>Назва напряму діяльності   (пріоритетні завдання)  Перелік заходів програми</t>
  </si>
  <si>
    <t xml:space="preserve">Капітальний ремонт фойє будинку культури в смт. Козацьке </t>
  </si>
  <si>
    <t>Реконструкція покрівлі  будинку культури в с. Веселе</t>
  </si>
  <si>
    <t xml:space="preserve">Поточний ремонт будинку культури в смт. Козацьке </t>
  </si>
  <si>
    <t xml:space="preserve">Поточний ремонт фасаду будівлі картинної галереї ім. А.С Гавдзинського </t>
  </si>
  <si>
    <t xml:space="preserve">Поточний ремонт фасаду будівлі музею історії міста </t>
  </si>
  <si>
    <t>Монтаж інфрачервоних довгохвильових електрообігрівачів у приміщенні Козацького будинку культури</t>
  </si>
  <si>
    <t>Придбання основних засобів та інших матеріальних необоротних активів( компьютерної техніки,оргтехніки, звукової та освітлювальної апаратури, сценічного обладнання , меблів, сценічних костюмів, обігрівачів для Козацького будинку культури та інше)</t>
  </si>
  <si>
    <t>Поточний ремонт системи опалення Дніпрянського будинку культури</t>
  </si>
  <si>
    <t>Поточний ремонт покрівлі Музичної школи</t>
  </si>
  <si>
    <t xml:space="preserve">Розробка робочого проекту на Козацький будинок культури «Капітальний ремонт частини приміщень будинку культури та благоустрій території з метою створення  Центру надання культурних послуг" </t>
  </si>
  <si>
    <t xml:space="preserve">Інженерні  вишукування території  будівлі  Козацького будинку культури </t>
  </si>
  <si>
    <t>Технічне обстеження будівлі Козацького будинку культури</t>
  </si>
  <si>
    <t xml:space="preserve">Розробка візуалізації території та будівлі Центру надання культурних послуг в Козацькому будинку культури </t>
  </si>
  <si>
    <t>Виготовлення технічного паспорту будинку культури в с. Веселе</t>
  </si>
  <si>
    <t>Розробка проекту із землеустрою</t>
  </si>
  <si>
    <t>Виготовлення проектно-кошторисної документації по пожежній сигналізації в Дитячій школі мистецтв</t>
  </si>
  <si>
    <t>Виготовлення проектно-кошторисної документації по пожежній сигналізації в Музичній школі</t>
  </si>
  <si>
    <t>Розробка кошторисної документаціїї "Капітальний ремонт приміщень будівлі картинної галереї ім. А.С Гавдзинського "</t>
  </si>
  <si>
    <t xml:space="preserve">8. Участь у проектах та програмах державного розвитку та іноземних донорів  </t>
  </si>
  <si>
    <t>Програма "Молодь змінить Україну". Фонду родини Богдана Гаврилишина</t>
  </si>
  <si>
    <t>8.1</t>
  </si>
  <si>
    <t>8.2</t>
  </si>
  <si>
    <t>8.3</t>
  </si>
  <si>
    <t>8.4</t>
  </si>
  <si>
    <t>8.5</t>
  </si>
  <si>
    <t>8.6</t>
  </si>
  <si>
    <t>Всього по розділу 8</t>
  </si>
  <si>
    <t>Програма розвитку перспективних територій туристичного-рекреаційної галузі</t>
  </si>
  <si>
    <t>Освітньо-тренінгова програма "Академія культурного лідера 2.0" за сприяння Міністерства культури та інформаційної політики України спільно з Goethe-institut в Україні та ГО "Інститут культурної політики"</t>
  </si>
  <si>
    <t>Проєкт "Дія. Цифрова освіта</t>
  </si>
  <si>
    <t>Участь у конкурсному відборі прєктів регіонального розвитку, які можуть реалізуватись за рахунок коштів державного фонду розвитку регіонів отриманих від ЄС</t>
  </si>
  <si>
    <t>Проєкт "Створення Центру культурних послуг на базі Козацького будинку культури Новокаховської ОТГ"</t>
  </si>
  <si>
    <t>2021-2022</t>
  </si>
  <si>
    <t xml:space="preserve">Робочий проект «Капітальний ремонт будинку культури в с. Веселе» </t>
  </si>
  <si>
    <t>Капітальний ремонт сантехнічних систем Обривського будинку культури</t>
  </si>
  <si>
    <t>Розробка проектної документації:  встановлення систем протипожежного захисту в КЗ «Новокаховська дитяча музична школа»</t>
  </si>
  <si>
    <t>Розробка кошторисної документації:  вогнезахисне оброблення дерев’яних конструкцій даху приміщення в КЗ «Новокаховська дитяча музична школа»</t>
  </si>
  <si>
    <t>7.3</t>
  </si>
  <si>
    <t>Придбання основних засобів та інших матеріальних необоротних активів( фотоапарат, портативна акустична система, цифрова відеокамера, костюми, господарчі товари та інше)</t>
  </si>
  <si>
    <t xml:space="preserve">Створення та видрук рекламно-інформаційної продукції. Маркування нових туристих маршрутів. Виготовлення стендів туристичного спрямування. Розробка презентаційної продукції. </t>
  </si>
  <si>
    <t>Послуги з обслуговування та наповнення сайту "Кам'яні вишиванки"</t>
  </si>
  <si>
    <r>
      <t xml:space="preserve">Придбання оргтехніки, звукової та освітлювальної апаратури, сценічного обладнання; меблів, стільців, </t>
    </r>
    <r>
      <rPr>
        <sz val="14"/>
        <color indexed="8"/>
        <rFont val="Times New Roman"/>
        <family val="1"/>
      </rPr>
      <t xml:space="preserve"> та інше)</t>
    </r>
  </si>
  <si>
    <t xml:space="preserve">Придбання державних прапорів для сільських клубних закладів </t>
  </si>
  <si>
    <t>Придбання сценічних костюмів для народного чоловічого хору Палацу культури</t>
  </si>
  <si>
    <t>Придбання активного топу Electro-Voice (колонка) для Палацу культури</t>
  </si>
  <si>
    <t>Придбання ручного передавача (мікрофон) для Палацу культури</t>
  </si>
  <si>
    <t>Придбання активної акустичної системи для Козацького будинку культури</t>
  </si>
  <si>
    <t xml:space="preserve">Видрук книжок місцевих письменників та поетів     </t>
  </si>
  <si>
    <t>Організація та проведення культурно-мистецьких і просвітницьких заходів з нагоди відзначення знаменних, пам’ятних дат та ювілейних подій.  А саме:                                                                                                               Фестивалі, конкурси: “Дзвонкова криниця”, “Новокаховська Масляна”, “Смарагдове місто”, “Чумацький шлях”, “VIVAT, MUSICA!”, “Фестиваль хореографічного мистецтва”, “Таврійський ярмарок”, "ВиноТавр", “Театральна весна”, "Чумак-фест", “Таврійська зірка”, “Кращий читач року”, “Моє рідне місто”, «Ігри патріотів», конкурс на здобуття літературної премії ім. А.Бахути та інші.                                                                                                                                                                                                        Заходи: Різдвяна ялинка, День соборності України; День вшанування учасників бойових дій на території інших держав; День Героїв Небесної Сотні, День заснування міста (Свято першобудівників); Міжнародний жіночий день 8 Березня, День народження Т.Шевченка, Звітний концерт творчих колективів міста, Тиждень дитячої та юнацької книги, Урочисті проводи призовників до лав Збройних Сил України, День Чорнобильської трагедії, День Пам’яті та Примирення, День Перемоги, День матері, День вишиванки, День Європи, Міжнародний день музеїв, Міжнародний день захисту дітей, День скорботи і вшанування пам’яті жертв війни в Україні, День Конституції України, Свято Івана Купала, День будівельника, День Державного прапора України, День незалежності України, День пам'яті захисників України,  День знань, День партизанської слави, День народження О.П.Довженка, День міста, Дні сіл та селищ, День вчителя, День бібліотек, День Захисника України, День українського козацтва, День вигнання нацистів з Херсонщини, День визволення території Новокаховської міської ради від німецько-фашистських загарбників, День української писемності та мови, День працівників культури і аматорів народного мистецтва, День Гідності та Свободи, День пам’яті жертв Голодомору, День місцевого самоврядування, День Святого Миколая, Свято відкриття Головної ялинки міста, Новорічні дитячі ранки, Свято новорічної ночі,організація співпраці професійних мистецьких та творчих колективів з містом-побратимом Дрогобич, урочисті заходи 57-ої окремої мотопіхотної бригади імені кошового отамана Костя Гордієнка та інші.</t>
  </si>
  <si>
    <t xml:space="preserve">Реставраційно-ремонтні роботи по Палацу культури  </t>
  </si>
  <si>
    <t>6.4</t>
  </si>
  <si>
    <t xml:space="preserve">Консультаційні послуги з питань проведення процедури відкритих торгів на закупівлю </t>
  </si>
  <si>
    <t>1.4</t>
  </si>
  <si>
    <t>Послуги медичної допомоги у вигляді присутності медичного працівника на громадських заходах</t>
  </si>
  <si>
    <t xml:space="preserve">Коригування робочого проекту «Капітальний ремонт частини приміщень будинку культури та благоустрій території з метою створення  Центру культурних послуг" </t>
  </si>
  <si>
    <t>Капітальний ремонт фасаду будівлі Обривського будинку культури</t>
  </si>
  <si>
    <t>Придбання ноутбуку для Обривського будинку культури</t>
  </si>
  <si>
    <t xml:space="preserve">        Перший заступник міського голови                                                                                   Олег ТАРАБАКА</t>
  </si>
  <si>
    <t>Капітальний ремонт покрівлі Палацу культури</t>
  </si>
  <si>
    <r>
      <t xml:space="preserve">Додаток 2 
до рішення виконкому 
</t>
    </r>
    <r>
      <rPr>
        <i/>
        <u val="single"/>
        <sz val="14"/>
        <color indexed="8"/>
        <rFont val="Times New Roman"/>
        <family val="1"/>
      </rPr>
      <t xml:space="preserve">23.11.2021 </t>
    </r>
    <r>
      <rPr>
        <sz val="14"/>
        <color indexed="8"/>
        <rFont val="Times New Roman"/>
        <family val="1"/>
      </rPr>
      <t xml:space="preserve">№ </t>
    </r>
    <r>
      <rPr>
        <i/>
        <u val="single"/>
        <sz val="14"/>
        <color indexed="8"/>
        <rFont val="Times New Roman"/>
        <family val="1"/>
      </rPr>
      <t>601</t>
    </r>
    <r>
      <rPr>
        <sz val="14"/>
        <color indexed="8"/>
        <rFont val="Times New Roman"/>
        <family val="1"/>
      </rPr>
      <t xml:space="preserve">
</t>
    </r>
  </si>
</sst>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
  </numFmts>
  <fonts count="55">
    <font>
      <sz val="11"/>
      <color theme="1"/>
      <name val="Calibri"/>
      <family val="2"/>
    </font>
    <font>
      <sz val="11"/>
      <color indexed="8"/>
      <name val="Calibri"/>
      <family val="2"/>
    </font>
    <font>
      <sz val="14"/>
      <color indexed="8"/>
      <name val="Times New Roman"/>
      <family val="1"/>
    </font>
    <font>
      <sz val="14"/>
      <color indexed="8"/>
      <name val="Calibri"/>
      <family val="2"/>
    </font>
    <font>
      <b/>
      <sz val="14"/>
      <color indexed="8"/>
      <name val="Times New Roman"/>
      <family val="1"/>
    </font>
    <font>
      <sz val="14"/>
      <color indexed="10"/>
      <name val="Times New Roman"/>
      <family val="1"/>
    </font>
    <font>
      <b/>
      <sz val="14"/>
      <name val="Times New Roman"/>
      <family val="1"/>
    </font>
    <font>
      <sz val="14"/>
      <name val="Times New Roman"/>
      <family val="1"/>
    </font>
    <font>
      <b/>
      <i/>
      <sz val="14"/>
      <color indexed="8"/>
      <name val="Times New Roman"/>
      <family val="1"/>
    </font>
    <font>
      <sz val="9"/>
      <name val="Tahoma"/>
      <family val="2"/>
    </font>
    <font>
      <b/>
      <sz val="9"/>
      <name val="Tahoma"/>
      <family val="2"/>
    </font>
    <font>
      <sz val="16"/>
      <color indexed="8"/>
      <name val="Times New Roman"/>
      <family val="1"/>
    </font>
    <font>
      <b/>
      <sz val="16"/>
      <color indexed="8"/>
      <name val="Times New Roman"/>
      <family val="1"/>
    </font>
    <font>
      <i/>
      <u val="single"/>
      <sz val="14"/>
      <color indexed="8"/>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b/>
      <sz val="14"/>
      <color theme="1"/>
      <name val="Times New Roman"/>
      <family val="1"/>
    </font>
    <font>
      <sz val="14"/>
      <color rgb="FFFF0000"/>
      <name val="Times New Roman"/>
      <family val="1"/>
    </font>
    <font>
      <b/>
      <i/>
      <sz val="14"/>
      <color theme="1"/>
      <name val="Times New Roman"/>
      <family val="1"/>
    </font>
    <font>
      <sz val="14"/>
      <color theme="1"/>
      <name val="Calibri"/>
      <family val="2"/>
    </font>
    <font>
      <sz val="16"/>
      <color theme="1"/>
      <name val="Times New Roman"/>
      <family val="1"/>
    </font>
    <font>
      <b/>
      <sz val="16"/>
      <color theme="1"/>
      <name val="Times New Roman"/>
      <family val="1"/>
    </font>
    <font>
      <sz val="14"/>
      <color rgb="FF000000"/>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thin"/>
      <bottom/>
    </border>
    <border>
      <left/>
      <right style="thin"/>
      <top style="thin"/>
      <bottom/>
    </border>
    <border>
      <left/>
      <right/>
      <top style="thin"/>
      <bottom style="thin"/>
    </border>
    <border>
      <left/>
      <right style="thin"/>
      <top/>
      <bottom style="thin"/>
    </border>
    <border>
      <left style="thin"/>
      <right style="thin"/>
      <top/>
      <bottom/>
    </border>
    <border>
      <left/>
      <right style="thin"/>
      <top/>
      <bottom/>
    </border>
    <border>
      <left/>
      <right/>
      <top style="thin"/>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238">
    <xf numFmtId="0" fontId="0" fillId="0" borderId="0" xfId="0" applyFont="1" applyAlignment="1">
      <alignment/>
    </xf>
    <xf numFmtId="0" fontId="46" fillId="0" borderId="0" xfId="0" applyFont="1" applyBorder="1" applyAlignment="1">
      <alignment/>
    </xf>
    <xf numFmtId="0" fontId="46" fillId="0" borderId="0" xfId="0" applyFont="1" applyBorder="1" applyAlignment="1">
      <alignment horizontal="center" vertical="top"/>
    </xf>
    <xf numFmtId="0" fontId="46" fillId="0" borderId="0" xfId="0" applyFont="1" applyAlignment="1">
      <alignment/>
    </xf>
    <xf numFmtId="0" fontId="46" fillId="0" borderId="10"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10" xfId="0" applyFont="1" applyBorder="1" applyAlignment="1">
      <alignment horizontal="center" vertical="top" wrapText="1"/>
    </xf>
    <xf numFmtId="0" fontId="46" fillId="0" borderId="12" xfId="0" applyFont="1" applyBorder="1" applyAlignment="1">
      <alignment horizontal="center" vertical="center" wrapText="1"/>
    </xf>
    <xf numFmtId="0" fontId="46" fillId="0" borderId="10" xfId="0" applyFont="1" applyBorder="1" applyAlignment="1">
      <alignment horizontal="center" vertical="center"/>
    </xf>
    <xf numFmtId="0" fontId="47" fillId="0" borderId="0" xfId="0" applyFont="1" applyBorder="1" applyAlignment="1">
      <alignment/>
    </xf>
    <xf numFmtId="0" fontId="47" fillId="0" borderId="10" xfId="0" applyFont="1" applyBorder="1" applyAlignment="1">
      <alignment horizontal="center" vertical="top"/>
    </xf>
    <xf numFmtId="0" fontId="47" fillId="0" borderId="0" xfId="0" applyFont="1" applyAlignment="1">
      <alignment/>
    </xf>
    <xf numFmtId="0" fontId="46" fillId="0" borderId="10" xfId="0" applyFont="1" applyBorder="1" applyAlignment="1">
      <alignment horizontal="center" vertical="top"/>
    </xf>
    <xf numFmtId="164" fontId="46" fillId="0" borderId="10" xfId="0" applyNumberFormat="1" applyFont="1" applyBorder="1" applyAlignment="1">
      <alignment horizontal="center" vertical="top"/>
    </xf>
    <xf numFmtId="164" fontId="46" fillId="0" borderId="11" xfId="0" applyNumberFormat="1" applyFont="1" applyBorder="1" applyAlignment="1">
      <alignment horizontal="center" vertical="top"/>
    </xf>
    <xf numFmtId="49" fontId="47" fillId="0" borderId="10" xfId="0" applyNumberFormat="1" applyFont="1" applyBorder="1" applyAlignment="1">
      <alignment horizontal="center" vertical="top"/>
    </xf>
    <xf numFmtId="0" fontId="47" fillId="0" borderId="12" xfId="0" applyFont="1" applyBorder="1" applyAlignment="1">
      <alignment/>
    </xf>
    <xf numFmtId="0" fontId="47" fillId="0" borderId="10" xfId="0" applyFont="1" applyBorder="1" applyAlignment="1">
      <alignment horizontal="center"/>
    </xf>
    <xf numFmtId="164" fontId="47" fillId="0" borderId="10" xfId="0" applyNumberFormat="1" applyFont="1" applyBorder="1" applyAlignment="1">
      <alignment horizontal="center"/>
    </xf>
    <xf numFmtId="0" fontId="46" fillId="0" borderId="10" xfId="0" applyFont="1" applyBorder="1" applyAlignment="1">
      <alignment horizontal="center"/>
    </xf>
    <xf numFmtId="164" fontId="46" fillId="0" borderId="10" xfId="0" applyNumberFormat="1" applyFont="1" applyBorder="1" applyAlignment="1">
      <alignment horizontal="center"/>
    </xf>
    <xf numFmtId="164" fontId="46" fillId="0" borderId="10" xfId="0" applyNumberFormat="1" applyFont="1" applyBorder="1" applyAlignment="1">
      <alignment horizontal="center" vertical="center"/>
    </xf>
    <xf numFmtId="164" fontId="46" fillId="0" borderId="11" xfId="0" applyNumberFormat="1" applyFont="1" applyBorder="1" applyAlignment="1">
      <alignment horizontal="center" vertical="center"/>
    </xf>
    <xf numFmtId="164" fontId="47" fillId="0" borderId="10" xfId="0" applyNumberFormat="1" applyFont="1" applyBorder="1" applyAlignment="1">
      <alignment horizontal="center" vertical="center"/>
    </xf>
    <xf numFmtId="0" fontId="47" fillId="6" borderId="0" xfId="0" applyFont="1" applyFill="1" applyBorder="1" applyAlignment="1">
      <alignment/>
    </xf>
    <xf numFmtId="0" fontId="47" fillId="6" borderId="10" xfId="0" applyFont="1" applyFill="1" applyBorder="1" applyAlignment="1">
      <alignment horizontal="center"/>
    </xf>
    <xf numFmtId="164" fontId="47" fillId="6" borderId="13" xfId="0" applyNumberFormat="1" applyFont="1" applyFill="1" applyBorder="1" applyAlignment="1">
      <alignment horizontal="center"/>
    </xf>
    <xf numFmtId="0" fontId="47" fillId="33" borderId="0" xfId="0" applyFont="1" applyFill="1" applyBorder="1" applyAlignment="1">
      <alignment/>
    </xf>
    <xf numFmtId="0" fontId="47" fillId="33" borderId="0" xfId="0" applyFont="1" applyFill="1" applyAlignment="1">
      <alignment/>
    </xf>
    <xf numFmtId="0" fontId="47" fillId="6" borderId="0" xfId="0" applyFont="1" applyFill="1" applyAlignment="1">
      <alignment/>
    </xf>
    <xf numFmtId="0" fontId="46" fillId="0" borderId="12" xfId="0" applyFont="1" applyBorder="1" applyAlignment="1">
      <alignment horizontal="left" wrapText="1"/>
    </xf>
    <xf numFmtId="0" fontId="46" fillId="0" borderId="10" xfId="0" applyFont="1" applyBorder="1" applyAlignment="1">
      <alignment horizontal="center" wrapText="1"/>
    </xf>
    <xf numFmtId="0" fontId="46" fillId="0" borderId="12" xfId="0" applyFont="1" applyBorder="1" applyAlignment="1">
      <alignment/>
    </xf>
    <xf numFmtId="0" fontId="46" fillId="0" borderId="10" xfId="0" applyFont="1" applyBorder="1" applyAlignment="1">
      <alignment/>
    </xf>
    <xf numFmtId="0" fontId="46" fillId="0" borderId="12" xfId="0" applyFont="1" applyBorder="1" applyAlignment="1">
      <alignment wrapText="1"/>
    </xf>
    <xf numFmtId="164" fontId="46" fillId="0" borderId="10" xfId="0" applyNumberFormat="1" applyFont="1" applyBorder="1" applyAlignment="1">
      <alignment horizontal="center" wrapText="1"/>
    </xf>
    <xf numFmtId="0" fontId="47" fillId="0" borderId="10" xfId="0" applyFont="1" applyBorder="1" applyAlignment="1">
      <alignment horizontal="center" vertical="top" wrapText="1"/>
    </xf>
    <xf numFmtId="0" fontId="47" fillId="0" borderId="12" xfId="0" applyFont="1" applyBorder="1" applyAlignment="1">
      <alignment wrapText="1"/>
    </xf>
    <xf numFmtId="0" fontId="47" fillId="0" borderId="10" xfId="0" applyFont="1" applyBorder="1" applyAlignment="1">
      <alignment/>
    </xf>
    <xf numFmtId="49" fontId="47" fillId="0" borderId="10" xfId="0" applyNumberFormat="1" applyFont="1" applyBorder="1" applyAlignment="1">
      <alignment horizontal="center" vertical="top" wrapText="1"/>
    </xf>
    <xf numFmtId="0" fontId="47" fillId="0" borderId="12" xfId="0" applyFont="1" applyBorder="1" applyAlignment="1">
      <alignment vertical="center" wrapText="1"/>
    </xf>
    <xf numFmtId="0" fontId="47" fillId="0" borderId="10" xfId="0" applyFont="1" applyBorder="1" applyAlignment="1">
      <alignment horizontal="center" vertical="center"/>
    </xf>
    <xf numFmtId="0" fontId="47" fillId="6" borderId="10" xfId="0" applyFont="1" applyFill="1" applyBorder="1" applyAlignment="1">
      <alignment horizontal="center" vertical="center"/>
    </xf>
    <xf numFmtId="164" fontId="47" fillId="6" borderId="10" xfId="0" applyNumberFormat="1" applyFont="1" applyFill="1" applyBorder="1" applyAlignment="1">
      <alignment horizontal="center"/>
    </xf>
    <xf numFmtId="0" fontId="46" fillId="0" borderId="13" xfId="0" applyFont="1" applyBorder="1" applyAlignment="1">
      <alignment horizontal="center" vertical="center"/>
    </xf>
    <xf numFmtId="164" fontId="46" fillId="0" borderId="13" xfId="0" applyNumberFormat="1" applyFont="1" applyBorder="1" applyAlignment="1">
      <alignment horizontal="center"/>
    </xf>
    <xf numFmtId="0" fontId="46" fillId="0" borderId="13" xfId="0" applyFont="1" applyBorder="1" applyAlignment="1">
      <alignment horizontal="center"/>
    </xf>
    <xf numFmtId="164" fontId="47" fillId="0" borderId="11" xfId="0" applyNumberFormat="1" applyFont="1" applyBorder="1" applyAlignment="1">
      <alignment horizontal="center"/>
    </xf>
    <xf numFmtId="0" fontId="48" fillId="5" borderId="0" xfId="0" applyFont="1" applyFill="1" applyBorder="1" applyAlignment="1">
      <alignment/>
    </xf>
    <xf numFmtId="0" fontId="48" fillId="33" borderId="0" xfId="0" applyFont="1" applyFill="1" applyBorder="1" applyAlignment="1">
      <alignment/>
    </xf>
    <xf numFmtId="0" fontId="48" fillId="33" borderId="0" xfId="0" applyFont="1" applyFill="1" applyAlignment="1">
      <alignment/>
    </xf>
    <xf numFmtId="0" fontId="48" fillId="5" borderId="0" xfId="0" applyFont="1" applyFill="1" applyAlignment="1">
      <alignment/>
    </xf>
    <xf numFmtId="0" fontId="7" fillId="0" borderId="0" xfId="0" applyFont="1" applyBorder="1" applyAlignment="1">
      <alignment/>
    </xf>
    <xf numFmtId="49" fontId="7" fillId="0" borderId="10" xfId="0" applyNumberFormat="1" applyFont="1" applyBorder="1" applyAlignment="1">
      <alignment horizontal="center" vertical="top"/>
    </xf>
    <xf numFmtId="0" fontId="7" fillId="0" borderId="0" xfId="0" applyFont="1" applyAlignment="1">
      <alignment/>
    </xf>
    <xf numFmtId="0" fontId="7" fillId="0" borderId="10" xfId="0" applyFont="1" applyBorder="1" applyAlignment="1">
      <alignment horizontal="center"/>
    </xf>
    <xf numFmtId="164" fontId="7" fillId="0" borderId="10" xfId="0" applyNumberFormat="1" applyFont="1" applyBorder="1" applyAlignment="1">
      <alignment horizontal="center"/>
    </xf>
    <xf numFmtId="0" fontId="6" fillId="0" borderId="0" xfId="0" applyFont="1" applyBorder="1" applyAlignment="1">
      <alignment/>
    </xf>
    <xf numFmtId="49" fontId="6" fillId="0" borderId="10" xfId="0" applyNumberFormat="1" applyFont="1" applyBorder="1" applyAlignment="1">
      <alignment horizontal="center" vertical="top" wrapText="1"/>
    </xf>
    <xf numFmtId="0" fontId="6" fillId="0" borderId="12" xfId="0" applyFont="1" applyBorder="1" applyAlignment="1">
      <alignment wrapText="1"/>
    </xf>
    <xf numFmtId="0" fontId="6" fillId="0" borderId="10" xfId="0" applyFont="1" applyBorder="1" applyAlignment="1">
      <alignment horizontal="center" vertical="center"/>
    </xf>
    <xf numFmtId="164" fontId="6" fillId="0" borderId="10" xfId="0" applyNumberFormat="1" applyFont="1" applyBorder="1" applyAlignment="1">
      <alignment horizontal="center"/>
    </xf>
    <xf numFmtId="0" fontId="6" fillId="0" borderId="12" xfId="0" applyFont="1" applyBorder="1" applyAlignment="1">
      <alignment/>
    </xf>
    <xf numFmtId="0" fontId="6" fillId="0" borderId="10" xfId="0" applyFont="1" applyBorder="1" applyAlignment="1">
      <alignment/>
    </xf>
    <xf numFmtId="2" fontId="47" fillId="0" borderId="10" xfId="0" applyNumberFormat="1" applyFont="1" applyBorder="1" applyAlignment="1">
      <alignment horizontal="center"/>
    </xf>
    <xf numFmtId="2" fontId="47" fillId="0" borderId="0" xfId="0" applyNumberFormat="1" applyFont="1" applyBorder="1" applyAlignment="1">
      <alignment horizontal="center"/>
    </xf>
    <xf numFmtId="2" fontId="47" fillId="6" borderId="10" xfId="0" applyNumberFormat="1" applyFont="1" applyFill="1" applyBorder="1" applyAlignment="1">
      <alignment horizontal="center"/>
    </xf>
    <xf numFmtId="2" fontId="47" fillId="33" borderId="0" xfId="0" applyNumberFormat="1" applyFont="1" applyFill="1" applyBorder="1" applyAlignment="1">
      <alignment horizontal="center"/>
    </xf>
    <xf numFmtId="2" fontId="49" fillId="6" borderId="10" xfId="0" applyNumberFormat="1" applyFont="1" applyFill="1" applyBorder="1" applyAlignment="1">
      <alignment horizontal="center"/>
    </xf>
    <xf numFmtId="2" fontId="49" fillId="33" borderId="0" xfId="0" applyNumberFormat="1" applyFont="1" applyFill="1" applyBorder="1" applyAlignment="1">
      <alignment horizontal="center"/>
    </xf>
    <xf numFmtId="0" fontId="49" fillId="0" borderId="10" xfId="0" applyFont="1" applyBorder="1" applyAlignment="1">
      <alignment horizontal="center"/>
    </xf>
    <xf numFmtId="0" fontId="46" fillId="0" borderId="0" xfId="0" applyFont="1" applyBorder="1" applyAlignment="1">
      <alignment vertical="top"/>
    </xf>
    <xf numFmtId="0" fontId="46" fillId="0" borderId="14" xfId="0" applyFont="1" applyBorder="1" applyAlignment="1">
      <alignment horizontal="center" vertical="top"/>
    </xf>
    <xf numFmtId="0" fontId="46" fillId="0" borderId="10" xfId="0" applyFont="1" applyBorder="1" applyAlignment="1">
      <alignment horizontal="center" vertical="center" wrapText="1"/>
    </xf>
    <xf numFmtId="0" fontId="47" fillId="0" borderId="10" xfId="0" applyFont="1" applyBorder="1" applyAlignment="1">
      <alignment horizontal="center" vertical="center" wrapText="1"/>
    </xf>
    <xf numFmtId="2" fontId="46" fillId="0" borderId="0" xfId="0" applyNumberFormat="1" applyFont="1" applyAlignment="1">
      <alignment/>
    </xf>
    <xf numFmtId="164" fontId="49" fillId="0" borderId="10" xfId="0" applyNumberFormat="1" applyFont="1" applyBorder="1" applyAlignment="1">
      <alignment horizontal="center"/>
    </xf>
    <xf numFmtId="0" fontId="46" fillId="0" borderId="12" xfId="0" applyFont="1" applyBorder="1" applyAlignment="1">
      <alignment wrapText="1"/>
    </xf>
    <xf numFmtId="0" fontId="46" fillId="0" borderId="10" xfId="0" applyFont="1" applyBorder="1" applyAlignment="1">
      <alignment horizontal="center" vertical="center" wrapText="1"/>
    </xf>
    <xf numFmtId="164" fontId="49" fillId="0" borderId="0" xfId="0" applyNumberFormat="1" applyFont="1" applyBorder="1" applyAlignment="1">
      <alignment horizontal="center"/>
    </xf>
    <xf numFmtId="0" fontId="46" fillId="33" borderId="0" xfId="0" applyFont="1" applyFill="1" applyBorder="1" applyAlignment="1">
      <alignment/>
    </xf>
    <xf numFmtId="0" fontId="46" fillId="33" borderId="12" xfId="0" applyFont="1" applyFill="1" applyBorder="1" applyAlignment="1">
      <alignment horizontal="left" wrapText="1"/>
    </xf>
    <xf numFmtId="0" fontId="46" fillId="33" borderId="10" xfId="0" applyFont="1" applyFill="1" applyBorder="1" applyAlignment="1">
      <alignment horizontal="center" wrapText="1"/>
    </xf>
    <xf numFmtId="0" fontId="46" fillId="33" borderId="12" xfId="0" applyFont="1" applyFill="1" applyBorder="1" applyAlignment="1">
      <alignment wrapText="1"/>
    </xf>
    <xf numFmtId="0" fontId="46" fillId="33" borderId="10" xfId="0" applyFont="1" applyFill="1" applyBorder="1" applyAlignment="1">
      <alignment horizontal="center"/>
    </xf>
    <xf numFmtId="164" fontId="46" fillId="33" borderId="10" xfId="0" applyNumberFormat="1" applyFont="1" applyFill="1" applyBorder="1" applyAlignment="1">
      <alignment horizontal="center"/>
    </xf>
    <xf numFmtId="0" fontId="46" fillId="33" borderId="0" xfId="0" applyFont="1" applyFill="1" applyAlignment="1">
      <alignment/>
    </xf>
    <xf numFmtId="164" fontId="46" fillId="33" borderId="10" xfId="0" applyNumberFormat="1" applyFont="1" applyFill="1" applyBorder="1" applyAlignment="1">
      <alignment horizontal="center" wrapText="1"/>
    </xf>
    <xf numFmtId="0" fontId="46" fillId="33" borderId="10" xfId="0" applyFont="1" applyFill="1" applyBorder="1" applyAlignment="1">
      <alignment horizontal="center" vertical="center"/>
    </xf>
    <xf numFmtId="0" fontId="46" fillId="0" borderId="10" xfId="0" applyFont="1" applyBorder="1" applyAlignment="1">
      <alignment horizontal="center" vertical="center"/>
    </xf>
    <xf numFmtId="0" fontId="46" fillId="0" borderId="10" xfId="0" applyFont="1" applyBorder="1" applyAlignment="1">
      <alignment horizontal="center" wrapText="1"/>
    </xf>
    <xf numFmtId="0" fontId="46" fillId="0" borderId="12" xfId="0" applyFont="1" applyBorder="1" applyAlignment="1">
      <alignment wrapText="1"/>
    </xf>
    <xf numFmtId="0" fontId="46" fillId="0" borderId="12" xfId="0" applyFont="1" applyBorder="1" applyAlignment="1">
      <alignment wrapText="1"/>
    </xf>
    <xf numFmtId="0" fontId="46" fillId="0" borderId="12" xfId="0" applyFont="1" applyBorder="1" applyAlignment="1">
      <alignment wrapText="1"/>
    </xf>
    <xf numFmtId="0" fontId="46" fillId="0" borderId="10" xfId="0" applyFont="1" applyBorder="1" applyAlignment="1">
      <alignment horizontal="center" wrapText="1"/>
    </xf>
    <xf numFmtId="0" fontId="46" fillId="6" borderId="10" xfId="0" applyFont="1" applyFill="1" applyBorder="1" applyAlignment="1">
      <alignment horizontal="center" vertical="center"/>
    </xf>
    <xf numFmtId="0" fontId="47" fillId="5" borderId="0" xfId="0" applyFont="1" applyFill="1" applyBorder="1" applyAlignment="1">
      <alignment/>
    </xf>
    <xf numFmtId="0" fontId="47" fillId="5" borderId="15" xfId="0" applyFont="1" applyFill="1" applyBorder="1" applyAlignment="1">
      <alignment horizontal="center" vertical="top" wrapText="1"/>
    </xf>
    <xf numFmtId="0" fontId="47" fillId="5" borderId="0" xfId="0" applyFont="1" applyFill="1" applyAlignment="1">
      <alignment/>
    </xf>
    <xf numFmtId="49" fontId="46" fillId="33" borderId="10" xfId="0" applyNumberFormat="1" applyFont="1" applyFill="1" applyBorder="1" applyAlignment="1">
      <alignment horizontal="center" vertical="top" wrapText="1"/>
    </xf>
    <xf numFmtId="0" fontId="46" fillId="33" borderId="10" xfId="0" applyFont="1" applyFill="1" applyBorder="1" applyAlignment="1">
      <alignment horizontal="left" vertical="center" wrapText="1"/>
    </xf>
    <xf numFmtId="49" fontId="47" fillId="0" borderId="10" xfId="0" applyNumberFormat="1" applyFont="1" applyBorder="1" applyAlignment="1">
      <alignment horizontal="center" vertical="top" wrapText="1"/>
    </xf>
    <xf numFmtId="0" fontId="46" fillId="0" borderId="13"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12" xfId="0" applyFont="1" applyBorder="1" applyAlignment="1">
      <alignment wrapText="1"/>
    </xf>
    <xf numFmtId="49" fontId="47" fillId="0" borderId="10" xfId="0" applyNumberFormat="1" applyFont="1" applyBorder="1" applyAlignment="1">
      <alignment horizontal="center" vertical="top" wrapText="1"/>
    </xf>
    <xf numFmtId="0" fontId="47" fillId="0" borderId="16" xfId="0" applyFont="1" applyBorder="1" applyAlignment="1">
      <alignment wrapText="1"/>
    </xf>
    <xf numFmtId="0" fontId="47" fillId="0" borderId="17" xfId="0" applyFont="1" applyBorder="1" applyAlignment="1">
      <alignment wrapText="1"/>
    </xf>
    <xf numFmtId="49" fontId="47" fillId="0" borderId="10" xfId="0" applyNumberFormat="1" applyFont="1" applyBorder="1" applyAlignment="1">
      <alignment horizontal="center" vertical="center" wrapText="1"/>
    </xf>
    <xf numFmtId="0" fontId="50" fillId="0" borderId="10" xfId="0" applyFont="1" applyBorder="1" applyAlignment="1">
      <alignment horizontal="center" wrapText="1"/>
    </xf>
    <xf numFmtId="0" fontId="50" fillId="0" borderId="10" xfId="0" applyFont="1" applyBorder="1" applyAlignment="1">
      <alignment wrapText="1"/>
    </xf>
    <xf numFmtId="0" fontId="47" fillId="0" borderId="16" xfId="0" applyFont="1" applyBorder="1" applyAlignment="1">
      <alignment vertical="center" wrapText="1"/>
    </xf>
    <xf numFmtId="0" fontId="47" fillId="0" borderId="16" xfId="0" applyFont="1" applyBorder="1" applyAlignment="1">
      <alignment/>
    </xf>
    <xf numFmtId="164" fontId="47" fillId="0" borderId="13" xfId="0" applyNumberFormat="1" applyFont="1" applyBorder="1" applyAlignment="1">
      <alignment horizontal="center" vertical="center"/>
    </xf>
    <xf numFmtId="49" fontId="7" fillId="0" borderId="14" xfId="0" applyNumberFormat="1" applyFont="1" applyBorder="1" applyAlignment="1">
      <alignment horizontal="center" vertical="center"/>
    </xf>
    <xf numFmtId="49" fontId="46" fillId="0" borderId="10" xfId="0" applyNumberFormat="1" applyFont="1" applyBorder="1" applyAlignment="1">
      <alignment horizontal="center" vertical="top" wrapText="1"/>
    </xf>
    <xf numFmtId="0" fontId="46" fillId="0" borderId="10" xfId="0" applyFont="1" applyBorder="1" applyAlignment="1">
      <alignment horizontal="center" vertical="center" wrapText="1"/>
    </xf>
    <xf numFmtId="0" fontId="46" fillId="0" borderId="12" xfId="0" applyFont="1" applyBorder="1" applyAlignment="1">
      <alignment wrapText="1"/>
    </xf>
    <xf numFmtId="0" fontId="46" fillId="0" borderId="18" xfId="0" applyFont="1" applyBorder="1" applyAlignment="1">
      <alignment vertical="center" wrapText="1"/>
    </xf>
    <xf numFmtId="0" fontId="46" fillId="0" borderId="10" xfId="0" applyFont="1" applyBorder="1" applyAlignment="1">
      <alignment horizontal="center" vertical="center"/>
    </xf>
    <xf numFmtId="49" fontId="46" fillId="0" borderId="10" xfId="0" applyNumberFormat="1" applyFont="1" applyBorder="1" applyAlignment="1">
      <alignment horizontal="center" vertical="center" wrapText="1"/>
    </xf>
    <xf numFmtId="0" fontId="7" fillId="0" borderId="12" xfId="0" applyFont="1" applyBorder="1" applyAlignment="1">
      <alignment vertical="top" wrapText="1"/>
    </xf>
    <xf numFmtId="0" fontId="46" fillId="0" borderId="10" xfId="0" applyFont="1" applyBorder="1" applyAlignment="1">
      <alignment vertical="center" wrapText="1"/>
    </xf>
    <xf numFmtId="0" fontId="46" fillId="0" borderId="0" xfId="0" applyFont="1" applyAlignment="1">
      <alignment horizontal="justify" vertical="center"/>
    </xf>
    <xf numFmtId="0" fontId="46" fillId="0" borderId="17" xfId="0" applyFont="1" applyBorder="1" applyAlignment="1">
      <alignment wrapText="1"/>
    </xf>
    <xf numFmtId="2" fontId="46" fillId="0" borderId="0" xfId="0" applyNumberFormat="1" applyFont="1" applyBorder="1" applyAlignment="1">
      <alignment horizontal="center"/>
    </xf>
    <xf numFmtId="0" fontId="46" fillId="0" borderId="16" xfId="0" applyFont="1" applyBorder="1" applyAlignment="1">
      <alignment wrapText="1"/>
    </xf>
    <xf numFmtId="0" fontId="46" fillId="0" borderId="10" xfId="0" applyFont="1" applyBorder="1" applyAlignment="1">
      <alignment horizontal="center" vertical="center"/>
    </xf>
    <xf numFmtId="164" fontId="51" fillId="0" borderId="10" xfId="0" applyNumberFormat="1" applyFont="1" applyBorder="1" applyAlignment="1">
      <alignment horizontal="center"/>
    </xf>
    <xf numFmtId="49" fontId="46" fillId="0" borderId="10" xfId="0" applyNumberFormat="1" applyFont="1" applyBorder="1" applyAlignment="1">
      <alignment horizontal="center" vertical="top"/>
    </xf>
    <xf numFmtId="164" fontId="46" fillId="0" borderId="13" xfId="0" applyNumberFormat="1" applyFont="1" applyBorder="1" applyAlignment="1">
      <alignment horizontal="center" vertical="center"/>
    </xf>
    <xf numFmtId="0" fontId="46" fillId="33" borderId="0" xfId="0" applyFont="1" applyFill="1" applyBorder="1" applyAlignment="1">
      <alignment vertical="center"/>
    </xf>
    <xf numFmtId="164" fontId="46" fillId="33" borderId="10" xfId="0" applyNumberFormat="1" applyFont="1" applyFill="1" applyBorder="1" applyAlignment="1">
      <alignment horizontal="center" vertical="center"/>
    </xf>
    <xf numFmtId="164" fontId="46" fillId="33" borderId="10" xfId="0" applyNumberFormat="1" applyFont="1" applyFill="1" applyBorder="1" applyAlignment="1">
      <alignment horizontal="center" vertical="center" wrapText="1"/>
    </xf>
    <xf numFmtId="0" fontId="46" fillId="33" borderId="0" xfId="0" applyFont="1" applyFill="1" applyAlignment="1">
      <alignment vertical="center"/>
    </xf>
    <xf numFmtId="0" fontId="46" fillId="0" borderId="12" xfId="0" applyFont="1" applyBorder="1" applyAlignment="1">
      <alignment vertical="center" wrapText="1"/>
    </xf>
    <xf numFmtId="0" fontId="52" fillId="33" borderId="0" xfId="0" applyFont="1" applyFill="1" applyBorder="1" applyAlignment="1">
      <alignment vertical="center"/>
    </xf>
    <xf numFmtId="0" fontId="52" fillId="0" borderId="12" xfId="0" applyFont="1" applyBorder="1" applyAlignment="1">
      <alignment vertical="center" wrapText="1"/>
    </xf>
    <xf numFmtId="0" fontId="52" fillId="33" borderId="10" xfId="0" applyFont="1" applyFill="1" applyBorder="1" applyAlignment="1">
      <alignment horizontal="center" vertical="center"/>
    </xf>
    <xf numFmtId="164" fontId="52" fillId="33" borderId="10" xfId="0" applyNumberFormat="1" applyFont="1" applyFill="1" applyBorder="1" applyAlignment="1">
      <alignment horizontal="center" vertical="center"/>
    </xf>
    <xf numFmtId="0" fontId="52" fillId="33" borderId="0" xfId="0" applyFont="1" applyFill="1" applyAlignment="1">
      <alignment vertical="center"/>
    </xf>
    <xf numFmtId="164" fontId="51" fillId="33" borderId="10" xfId="0" applyNumberFormat="1" applyFont="1" applyFill="1" applyBorder="1" applyAlignment="1">
      <alignment horizontal="center" vertical="center" wrapText="1"/>
    </xf>
    <xf numFmtId="0" fontId="51" fillId="0" borderId="0" xfId="0" applyFont="1" applyBorder="1" applyAlignment="1">
      <alignment/>
    </xf>
    <xf numFmtId="0" fontId="51" fillId="0" borderId="12" xfId="0" applyFont="1" applyBorder="1" applyAlignment="1">
      <alignment/>
    </xf>
    <xf numFmtId="0" fontId="51" fillId="0" borderId="10" xfId="0" applyFont="1" applyBorder="1" applyAlignment="1">
      <alignment horizontal="center"/>
    </xf>
    <xf numFmtId="0" fontId="51" fillId="0" borderId="0" xfId="0" applyFont="1" applyAlignment="1">
      <alignment/>
    </xf>
    <xf numFmtId="0" fontId="47" fillId="5" borderId="17" xfId="0" applyFont="1" applyFill="1" applyBorder="1" applyAlignment="1">
      <alignment horizontal="center" vertical="center" wrapText="1"/>
    </xf>
    <xf numFmtId="0" fontId="0" fillId="5" borderId="17" xfId="0" applyFill="1" applyBorder="1" applyAlignment="1">
      <alignment horizontal="center" wrapText="1"/>
    </xf>
    <xf numFmtId="0" fontId="0" fillId="5" borderId="12" xfId="0" applyFill="1" applyBorder="1" applyAlignment="1">
      <alignment horizontal="center" wrapText="1"/>
    </xf>
    <xf numFmtId="0" fontId="46" fillId="0" borderId="13" xfId="0" applyFont="1" applyBorder="1" applyAlignment="1">
      <alignment horizontal="center" vertical="center" wrapText="1"/>
    </xf>
    <xf numFmtId="0" fontId="46" fillId="0" borderId="19" xfId="0" applyFont="1" applyBorder="1" applyAlignment="1">
      <alignment horizontal="center" vertical="center" wrapText="1"/>
    </xf>
    <xf numFmtId="0" fontId="46" fillId="0" borderId="14" xfId="0" applyFont="1" applyBorder="1" applyAlignment="1">
      <alignment horizontal="center" vertical="center" wrapText="1"/>
    </xf>
    <xf numFmtId="49" fontId="46" fillId="33" borderId="13" xfId="0" applyNumberFormat="1" applyFont="1" applyFill="1" applyBorder="1" applyAlignment="1">
      <alignment horizontal="center" vertical="center" wrapText="1"/>
    </xf>
    <xf numFmtId="49" fontId="46" fillId="33" borderId="14" xfId="0" applyNumberFormat="1" applyFont="1" applyFill="1" applyBorder="1" applyAlignment="1">
      <alignment horizontal="center" vertical="center" wrapText="1"/>
    </xf>
    <xf numFmtId="0" fontId="46" fillId="33" borderId="13" xfId="0" applyFont="1" applyFill="1" applyBorder="1" applyAlignment="1">
      <alignment horizontal="left" vertical="center" wrapText="1"/>
    </xf>
    <xf numFmtId="0" fontId="46" fillId="33" borderId="14" xfId="0" applyFont="1" applyFill="1" applyBorder="1" applyAlignment="1">
      <alignment horizontal="left" vertical="center" wrapText="1"/>
    </xf>
    <xf numFmtId="0" fontId="47" fillId="6" borderId="13" xfId="0" applyFont="1" applyFill="1" applyBorder="1" applyAlignment="1">
      <alignment horizontal="center" vertical="center" wrapText="1"/>
    </xf>
    <xf numFmtId="0" fontId="47" fillId="6" borderId="19" xfId="0" applyFont="1" applyFill="1" applyBorder="1" applyAlignment="1">
      <alignment horizontal="center" vertical="center" wrapText="1"/>
    </xf>
    <xf numFmtId="0" fontId="0" fillId="0" borderId="14" xfId="0" applyBorder="1" applyAlignment="1">
      <alignment horizontal="center" vertical="center" wrapText="1"/>
    </xf>
    <xf numFmtId="49" fontId="47" fillId="6" borderId="13" xfId="0" applyNumberFormat="1" applyFont="1" applyFill="1" applyBorder="1" applyAlignment="1">
      <alignment horizontal="center" vertical="top" wrapText="1"/>
    </xf>
    <xf numFmtId="49" fontId="47" fillId="6" borderId="19" xfId="0" applyNumberFormat="1" applyFont="1" applyFill="1" applyBorder="1" applyAlignment="1">
      <alignment horizontal="center" vertical="top" wrapText="1"/>
    </xf>
    <xf numFmtId="0" fontId="0" fillId="0" borderId="14" xfId="0" applyBorder="1" applyAlignment="1">
      <alignment horizontal="center" vertical="top" wrapText="1"/>
    </xf>
    <xf numFmtId="0" fontId="7" fillId="0" borderId="12" xfId="0" applyFont="1" applyBorder="1" applyAlignment="1">
      <alignment vertical="top" wrapText="1"/>
    </xf>
    <xf numFmtId="1" fontId="7"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47" fillId="0" borderId="10" xfId="0" applyFont="1" applyBorder="1" applyAlignment="1">
      <alignment horizontal="center" wrapText="1"/>
    </xf>
    <xf numFmtId="0" fontId="46" fillId="0" borderId="10" xfId="0" applyFont="1" applyBorder="1" applyAlignment="1">
      <alignment horizontal="center" wrapText="1"/>
    </xf>
    <xf numFmtId="0" fontId="47" fillId="6" borderId="10" xfId="0" applyFont="1" applyFill="1" applyBorder="1" applyAlignment="1">
      <alignment horizontal="center" vertical="top" wrapText="1"/>
    </xf>
    <xf numFmtId="0" fontId="47" fillId="6" borderId="12" xfId="0" applyFont="1" applyFill="1" applyBorder="1" applyAlignment="1">
      <alignment horizontal="center" vertical="center" wrapText="1"/>
    </xf>
    <xf numFmtId="0" fontId="47" fillId="6" borderId="10" xfId="0" applyFont="1" applyFill="1" applyBorder="1" applyAlignment="1">
      <alignment horizontal="center" vertical="center" wrapText="1"/>
    </xf>
    <xf numFmtId="0" fontId="46" fillId="0" borderId="12" xfId="0" applyFont="1" applyBorder="1" applyAlignment="1">
      <alignment vertical="top" wrapText="1"/>
    </xf>
    <xf numFmtId="49" fontId="46" fillId="0" borderId="13" xfId="0" applyNumberFormat="1" applyFont="1" applyBorder="1" applyAlignment="1">
      <alignment horizontal="center" vertical="center" wrapText="1"/>
    </xf>
    <xf numFmtId="49" fontId="46" fillId="0" borderId="19" xfId="0" applyNumberFormat="1" applyFont="1" applyBorder="1" applyAlignment="1">
      <alignment horizontal="center" vertical="center" wrapText="1"/>
    </xf>
    <xf numFmtId="49" fontId="46" fillId="0" borderId="14" xfId="0" applyNumberFormat="1" applyFont="1" applyBorder="1" applyAlignment="1">
      <alignment horizontal="center" vertical="center" wrapText="1"/>
    </xf>
    <xf numFmtId="1" fontId="46" fillId="0" borderId="10" xfId="0" applyNumberFormat="1" applyFont="1" applyBorder="1" applyAlignment="1">
      <alignment horizontal="center" vertical="center" wrapText="1"/>
    </xf>
    <xf numFmtId="0" fontId="46" fillId="0" borderId="10" xfId="0" applyFont="1" applyBorder="1" applyAlignment="1">
      <alignment horizontal="center" vertical="center" wrapText="1"/>
    </xf>
    <xf numFmtId="0" fontId="50" fillId="0" borderId="13" xfId="0" applyFont="1" applyBorder="1" applyAlignment="1">
      <alignment horizontal="center" vertical="center" wrapText="1"/>
    </xf>
    <xf numFmtId="0" fontId="50" fillId="0" borderId="14" xfId="0" applyFont="1" applyBorder="1" applyAlignment="1">
      <alignment horizontal="center" vertical="center" wrapText="1"/>
    </xf>
    <xf numFmtId="0" fontId="0" fillId="0" borderId="19" xfId="0" applyBorder="1" applyAlignment="1">
      <alignment horizontal="center" vertical="center" wrapText="1"/>
    </xf>
    <xf numFmtId="49" fontId="46" fillId="0" borderId="10" xfId="0" applyNumberFormat="1" applyFont="1" applyBorder="1" applyAlignment="1">
      <alignment horizontal="center" vertical="center" wrapText="1"/>
    </xf>
    <xf numFmtId="0" fontId="46" fillId="0" borderId="16" xfId="0" applyFont="1" applyBorder="1" applyAlignment="1">
      <alignment vertical="center" wrapText="1"/>
    </xf>
    <xf numFmtId="0" fontId="46" fillId="0" borderId="20" xfId="0" applyFont="1" applyBorder="1" applyAlignment="1">
      <alignment vertical="center" wrapText="1"/>
    </xf>
    <xf numFmtId="0" fontId="46" fillId="0" borderId="18" xfId="0" applyFont="1" applyBorder="1" applyAlignment="1">
      <alignment vertical="center" wrapText="1"/>
    </xf>
    <xf numFmtId="0" fontId="6" fillId="5" borderId="11" xfId="0" applyFont="1" applyFill="1" applyBorder="1" applyAlignment="1">
      <alignment horizontal="center" vertical="center" wrapText="1"/>
    </xf>
    <xf numFmtId="0" fontId="7" fillId="5" borderId="17" xfId="0" applyFont="1" applyFill="1" applyBorder="1" applyAlignment="1">
      <alignment horizontal="center"/>
    </xf>
    <xf numFmtId="0" fontId="7" fillId="5" borderId="12" xfId="0" applyFont="1" applyFill="1" applyBorder="1" applyAlignment="1">
      <alignment horizontal="center"/>
    </xf>
    <xf numFmtId="0" fontId="47" fillId="2" borderId="11" xfId="0" applyFont="1" applyFill="1" applyBorder="1" applyAlignment="1">
      <alignment horizontal="center" vertical="center" wrapText="1"/>
    </xf>
    <xf numFmtId="0" fontId="46" fillId="2" borderId="17" xfId="0" applyFont="1" applyFill="1" applyBorder="1" applyAlignment="1">
      <alignment horizontal="center" vertical="center" wrapText="1"/>
    </xf>
    <xf numFmtId="0" fontId="46" fillId="2" borderId="17" xfId="0" applyFont="1" applyFill="1" applyBorder="1" applyAlignment="1">
      <alignment horizontal="center" wrapText="1"/>
    </xf>
    <xf numFmtId="0" fontId="46" fillId="2" borderId="12" xfId="0" applyFont="1" applyFill="1" applyBorder="1" applyAlignment="1">
      <alignment horizontal="center" wrapText="1"/>
    </xf>
    <xf numFmtId="0" fontId="46" fillId="0" borderId="16" xfId="0" applyFont="1" applyBorder="1" applyAlignment="1">
      <alignment wrapText="1"/>
    </xf>
    <xf numFmtId="0" fontId="46" fillId="0" borderId="20" xfId="0" applyFont="1" applyBorder="1" applyAlignment="1">
      <alignment wrapText="1"/>
    </xf>
    <xf numFmtId="0" fontId="6" fillId="0" borderId="15"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6" xfId="0" applyFont="1" applyBorder="1" applyAlignment="1">
      <alignment horizontal="center" vertical="center" wrapText="1"/>
    </xf>
    <xf numFmtId="0" fontId="47" fillId="6" borderId="16" xfId="0" applyFont="1" applyFill="1" applyBorder="1" applyAlignment="1">
      <alignment horizontal="center" vertical="center" wrapText="1"/>
    </xf>
    <xf numFmtId="0" fontId="47" fillId="6" borderId="20" xfId="0" applyFont="1" applyFill="1" applyBorder="1" applyAlignment="1">
      <alignment horizontal="center" vertical="center" wrapText="1"/>
    </xf>
    <xf numFmtId="0" fontId="47" fillId="6" borderId="14" xfId="0" applyFont="1" applyFill="1" applyBorder="1" applyAlignment="1">
      <alignment horizontal="center" vertical="center" wrapText="1"/>
    </xf>
    <xf numFmtId="0" fontId="46" fillId="0" borderId="12" xfId="0" applyFont="1" applyBorder="1" applyAlignment="1">
      <alignment vertical="center" wrapText="1"/>
    </xf>
    <xf numFmtId="0" fontId="46" fillId="0" borderId="16" xfId="0" applyFont="1" applyBorder="1" applyAlignment="1">
      <alignment vertical="top" wrapText="1"/>
    </xf>
    <xf numFmtId="0" fontId="46" fillId="0" borderId="20" xfId="0" applyFont="1" applyBorder="1" applyAlignment="1">
      <alignment vertical="top" wrapText="1"/>
    </xf>
    <xf numFmtId="0" fontId="46" fillId="0" borderId="18" xfId="0" applyFont="1" applyBorder="1" applyAlignment="1">
      <alignment vertical="top" wrapText="1"/>
    </xf>
    <xf numFmtId="0" fontId="46" fillId="0" borderId="13" xfId="0" applyFont="1" applyBorder="1" applyAlignment="1">
      <alignment vertical="center" wrapText="1"/>
    </xf>
    <xf numFmtId="0" fontId="46" fillId="0" borderId="19" xfId="0" applyFont="1" applyBorder="1" applyAlignment="1">
      <alignment vertical="center" wrapText="1"/>
    </xf>
    <xf numFmtId="0" fontId="46" fillId="0" borderId="14" xfId="0" applyFont="1" applyBorder="1" applyAlignment="1">
      <alignment vertical="center" wrapText="1"/>
    </xf>
    <xf numFmtId="0" fontId="47" fillId="2" borderId="10" xfId="0" applyFont="1" applyFill="1" applyBorder="1" applyAlignment="1">
      <alignment horizontal="center" vertical="center" wrapText="1"/>
    </xf>
    <xf numFmtId="0" fontId="46" fillId="2" borderId="10" xfId="0" applyFont="1" applyFill="1" applyBorder="1" applyAlignment="1">
      <alignment horizontal="center" vertical="center" wrapText="1"/>
    </xf>
    <xf numFmtId="0" fontId="46" fillId="2" borderId="10" xfId="0" applyFont="1" applyFill="1" applyBorder="1" applyAlignment="1">
      <alignment horizontal="center" wrapText="1"/>
    </xf>
    <xf numFmtId="0" fontId="46" fillId="0" borderId="12" xfId="0" applyFont="1" applyBorder="1" applyAlignment="1">
      <alignment horizontal="left" vertical="center" wrapText="1"/>
    </xf>
    <xf numFmtId="49" fontId="46" fillId="0" borderId="10" xfId="0" applyNumberFormat="1" applyFont="1" applyBorder="1" applyAlignment="1">
      <alignment horizontal="center" vertical="center"/>
    </xf>
    <xf numFmtId="0" fontId="46" fillId="0" borderId="10" xfId="0" applyFont="1" applyBorder="1" applyAlignment="1">
      <alignment horizontal="center" vertical="center"/>
    </xf>
    <xf numFmtId="0" fontId="53" fillId="0" borderId="10" xfId="0" applyFont="1" applyBorder="1" applyAlignment="1">
      <alignment horizontal="center" vertical="center" wrapText="1"/>
    </xf>
    <xf numFmtId="0" fontId="47" fillId="0" borderId="11" xfId="0" applyFont="1" applyBorder="1" applyAlignment="1">
      <alignment horizontal="center" vertical="top" wrapText="1"/>
    </xf>
    <xf numFmtId="0" fontId="47" fillId="0" borderId="17" xfId="0" applyFont="1" applyBorder="1" applyAlignment="1">
      <alignment horizontal="center" vertical="top" wrapText="1"/>
    </xf>
    <xf numFmtId="0" fontId="47" fillId="0" borderId="12" xfId="0" applyFont="1" applyBorder="1" applyAlignment="1">
      <alignment horizontal="center" vertical="top" wrapText="1"/>
    </xf>
    <xf numFmtId="49" fontId="46" fillId="0" borderId="10" xfId="0" applyNumberFormat="1" applyFont="1" applyBorder="1" applyAlignment="1">
      <alignment horizontal="center" vertical="top" wrapText="1"/>
    </xf>
    <xf numFmtId="0" fontId="46" fillId="0" borderId="0" xfId="0" applyFont="1" applyAlignment="1">
      <alignment vertical="center" wrapText="1"/>
    </xf>
    <xf numFmtId="0" fontId="50" fillId="0" borderId="0" xfId="0" applyFont="1" applyAlignment="1">
      <alignment vertical="center" wrapText="1"/>
    </xf>
    <xf numFmtId="49" fontId="7" fillId="0" borderId="13"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7" fillId="0" borderId="14" xfId="0" applyNumberFormat="1" applyFont="1" applyBorder="1" applyAlignment="1">
      <alignment horizontal="center" vertical="center"/>
    </xf>
    <xf numFmtId="0" fontId="46" fillId="0" borderId="0" xfId="0" applyFont="1" applyBorder="1" applyAlignment="1">
      <alignment horizontal="center" vertical="top" wrapText="1"/>
    </xf>
    <xf numFmtId="0" fontId="50" fillId="0" borderId="0" xfId="0" applyFont="1" applyAlignment="1">
      <alignment wrapText="1"/>
    </xf>
    <xf numFmtId="0" fontId="47" fillId="0" borderId="12" xfId="0" applyFont="1" applyBorder="1" applyAlignment="1">
      <alignment horizontal="center" vertical="center" wrapText="1"/>
    </xf>
    <xf numFmtId="49" fontId="47" fillId="0" borderId="10" xfId="0" applyNumberFormat="1" applyFont="1" applyBorder="1" applyAlignment="1">
      <alignment horizontal="center" vertical="top" wrapText="1"/>
    </xf>
    <xf numFmtId="0" fontId="47" fillId="0" borderId="13" xfId="0" applyFont="1" applyBorder="1" applyAlignment="1">
      <alignment horizontal="center" vertical="center" wrapText="1"/>
    </xf>
    <xf numFmtId="0" fontId="47" fillId="0" borderId="19" xfId="0" applyFont="1" applyBorder="1" applyAlignment="1">
      <alignment horizontal="center" vertical="center" wrapText="1"/>
    </xf>
    <xf numFmtId="0" fontId="47" fillId="0" borderId="14" xfId="0" applyFont="1" applyBorder="1" applyAlignment="1">
      <alignment horizontal="center" vertical="center" wrapText="1"/>
    </xf>
    <xf numFmtId="0" fontId="46" fillId="0" borderId="13" xfId="0" applyFont="1" applyBorder="1" applyAlignment="1">
      <alignment horizontal="left" vertical="center" wrapText="1"/>
    </xf>
    <xf numFmtId="0" fontId="46" fillId="0" borderId="19" xfId="0" applyFont="1" applyBorder="1" applyAlignment="1">
      <alignment horizontal="left" vertical="center" wrapText="1"/>
    </xf>
    <xf numFmtId="0" fontId="46" fillId="0" borderId="14" xfId="0" applyFont="1" applyBorder="1" applyAlignment="1">
      <alignment horizontal="left" vertical="center" wrapText="1"/>
    </xf>
    <xf numFmtId="0" fontId="46" fillId="0" borderId="14" xfId="0" applyFont="1" applyBorder="1" applyAlignment="1">
      <alignment horizontal="center" vertical="center"/>
    </xf>
    <xf numFmtId="0" fontId="46" fillId="6" borderId="19" xfId="0" applyFont="1" applyFill="1" applyBorder="1" applyAlignment="1">
      <alignment horizontal="center" vertical="center" wrapText="1"/>
    </xf>
    <xf numFmtId="49" fontId="46" fillId="0" borderId="13" xfId="0" applyNumberFormat="1" applyFont="1" applyBorder="1" applyAlignment="1">
      <alignment horizontal="center" vertical="center"/>
    </xf>
    <xf numFmtId="49" fontId="46" fillId="0" borderId="19" xfId="0" applyNumberFormat="1" applyFont="1" applyBorder="1" applyAlignment="1">
      <alignment horizontal="center" vertical="center"/>
    </xf>
    <xf numFmtId="49" fontId="46" fillId="0" borderId="14" xfId="0" applyNumberFormat="1" applyFont="1" applyBorder="1" applyAlignment="1">
      <alignment horizontal="center" vertical="center"/>
    </xf>
    <xf numFmtId="0" fontId="46" fillId="0" borderId="12" xfId="0" applyFont="1" applyBorder="1" applyAlignment="1">
      <alignment wrapText="1"/>
    </xf>
    <xf numFmtId="0" fontId="46" fillId="0" borderId="22" xfId="0" applyFont="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1728"/>
  <sheetViews>
    <sheetView tabSelected="1" view="pageBreakPreview" zoomScale="80" zoomScaleNormal="80" zoomScaleSheetLayoutView="80" zoomScalePageLayoutView="0" workbookViewId="0" topLeftCell="A1">
      <selection activeCell="E1" sqref="E1:I1"/>
    </sheetView>
  </sheetViews>
  <sheetFormatPr defaultColWidth="9.140625" defaultRowHeight="15"/>
  <cols>
    <col min="1" max="1" width="8.28125" style="1" customWidth="1"/>
    <col min="2" max="2" width="12.57421875" style="12" customWidth="1"/>
    <col min="3" max="3" width="110.57421875" style="3" customWidth="1"/>
    <col min="4" max="4" width="14.7109375" style="3" customWidth="1"/>
    <col min="5" max="5" width="21.28125" style="3" customWidth="1"/>
    <col min="6" max="6" width="18.00390625" style="3" customWidth="1"/>
    <col min="7" max="7" width="17.57421875" style="3" customWidth="1"/>
    <col min="8" max="8" width="24.7109375" style="3" customWidth="1"/>
    <col min="9" max="9" width="22.00390625" style="33" customWidth="1"/>
    <col min="10" max="10" width="22.7109375" style="1" customWidth="1"/>
    <col min="11" max="11" width="9.140625" style="1" customWidth="1"/>
    <col min="12" max="16384" width="9.140625" style="3" customWidth="1"/>
  </cols>
  <sheetData>
    <row r="1" spans="2:9" ht="78" customHeight="1">
      <c r="B1" s="2"/>
      <c r="E1" s="216" t="s">
        <v>146</v>
      </c>
      <c r="F1" s="217"/>
      <c r="G1" s="217"/>
      <c r="H1" s="217"/>
      <c r="I1" s="217"/>
    </row>
    <row r="2" spans="2:9" ht="35.25" customHeight="1">
      <c r="B2" s="2"/>
      <c r="C2" s="237" t="s">
        <v>70</v>
      </c>
      <c r="D2" s="237"/>
      <c r="E2" s="237"/>
      <c r="F2" s="237"/>
      <c r="G2" s="237"/>
      <c r="H2" s="237"/>
      <c r="I2" s="1"/>
    </row>
    <row r="3" spans="2:9" ht="78.75" customHeight="1">
      <c r="B3" s="175" t="s">
        <v>1</v>
      </c>
      <c r="C3" s="149" t="s">
        <v>86</v>
      </c>
      <c r="D3" s="149" t="s">
        <v>2</v>
      </c>
      <c r="E3" s="149" t="s">
        <v>3</v>
      </c>
      <c r="F3" s="211" t="s">
        <v>4</v>
      </c>
      <c r="G3" s="175"/>
      <c r="H3" s="175"/>
      <c r="I3" s="78" t="s">
        <v>5</v>
      </c>
    </row>
    <row r="4" spans="2:9" ht="60.75" customHeight="1">
      <c r="B4" s="175"/>
      <c r="C4" s="150"/>
      <c r="D4" s="150"/>
      <c r="E4" s="150"/>
      <c r="F4" s="211" t="s">
        <v>0</v>
      </c>
      <c r="G4" s="175"/>
      <c r="H4" s="175"/>
      <c r="I4" s="73" t="s">
        <v>81</v>
      </c>
    </row>
    <row r="5" spans="2:9" ht="66.75" customHeight="1">
      <c r="B5" s="175"/>
      <c r="C5" s="151"/>
      <c r="D5" s="151"/>
      <c r="E5" s="151"/>
      <c r="F5" s="4" t="s">
        <v>39</v>
      </c>
      <c r="G5" s="4" t="s">
        <v>40</v>
      </c>
      <c r="H5" s="5" t="s">
        <v>6</v>
      </c>
      <c r="I5" s="4"/>
    </row>
    <row r="6" spans="2:9" ht="18.75">
      <c r="B6" s="6">
        <v>1</v>
      </c>
      <c r="C6" s="7">
        <v>2</v>
      </c>
      <c r="D6" s="4">
        <v>3</v>
      </c>
      <c r="E6" s="4">
        <v>4</v>
      </c>
      <c r="F6" s="4">
        <v>5</v>
      </c>
      <c r="G6" s="4">
        <v>6</v>
      </c>
      <c r="H6" s="8">
        <v>7</v>
      </c>
      <c r="I6" s="4">
        <v>8</v>
      </c>
    </row>
    <row r="7" spans="1:11" s="11" customFormat="1" ht="23.25" customHeight="1">
      <c r="A7" s="9"/>
      <c r="B7" s="10" t="s">
        <v>7</v>
      </c>
      <c r="C7" s="212" t="s">
        <v>63</v>
      </c>
      <c r="D7" s="213"/>
      <c r="E7" s="213"/>
      <c r="F7" s="213"/>
      <c r="G7" s="213"/>
      <c r="H7" s="213"/>
      <c r="I7" s="214"/>
      <c r="J7" s="9"/>
      <c r="K7" s="9"/>
    </row>
    <row r="8" spans="2:9" ht="135.75" customHeight="1">
      <c r="B8" s="215" t="s">
        <v>8</v>
      </c>
      <c r="C8" s="199" t="s">
        <v>135</v>
      </c>
      <c r="D8" s="12">
        <v>2020</v>
      </c>
      <c r="E8" s="149" t="s">
        <v>76</v>
      </c>
      <c r="F8" s="13">
        <f>1039.5+123.9-0.1</f>
        <v>1163.3000000000002</v>
      </c>
      <c r="G8" s="13">
        <v>0</v>
      </c>
      <c r="H8" s="14">
        <v>0</v>
      </c>
      <c r="I8" s="13">
        <f>F8+G8+H8</f>
        <v>1163.3000000000002</v>
      </c>
    </row>
    <row r="9" spans="2:9" ht="187.5" customHeight="1">
      <c r="B9" s="215"/>
      <c r="C9" s="200"/>
      <c r="D9" s="12">
        <v>2021</v>
      </c>
      <c r="E9" s="150"/>
      <c r="F9" s="13">
        <f>1052.3+10</f>
        <v>1062.3</v>
      </c>
      <c r="G9" s="13">
        <v>0</v>
      </c>
      <c r="H9" s="14">
        <v>0</v>
      </c>
      <c r="I9" s="13">
        <f>F9+G9+H9</f>
        <v>1062.3</v>
      </c>
    </row>
    <row r="10" spans="2:9" ht="168.75" customHeight="1">
      <c r="B10" s="215"/>
      <c r="C10" s="201"/>
      <c r="D10" s="12">
        <v>2022</v>
      </c>
      <c r="E10" s="151"/>
      <c r="F10" s="13">
        <v>1102.3</v>
      </c>
      <c r="G10" s="13">
        <v>0</v>
      </c>
      <c r="H10" s="14">
        <v>0</v>
      </c>
      <c r="I10" s="13">
        <f>F10+G10+H10</f>
        <v>1102.3</v>
      </c>
    </row>
    <row r="11" spans="1:11" s="11" customFormat="1" ht="18.75">
      <c r="A11" s="9"/>
      <c r="B11" s="15"/>
      <c r="C11" s="16" t="s">
        <v>11</v>
      </c>
      <c r="D11" s="17" t="s">
        <v>38</v>
      </c>
      <c r="E11" s="17"/>
      <c r="F11" s="18">
        <f>SUM(F8:F10)</f>
        <v>3327.9000000000005</v>
      </c>
      <c r="G11" s="18">
        <v>0</v>
      </c>
      <c r="H11" s="18">
        <f>SUM(H8:H10)</f>
        <v>0</v>
      </c>
      <c r="I11" s="18">
        <f>SUM(I8:I10)</f>
        <v>3327.9000000000005</v>
      </c>
      <c r="J11" s="9"/>
      <c r="K11" s="9"/>
    </row>
    <row r="12" spans="2:9" ht="18.75">
      <c r="B12" s="233" t="s">
        <v>9</v>
      </c>
      <c r="C12" s="202" t="s">
        <v>79</v>
      </c>
      <c r="D12" s="19">
        <v>2020</v>
      </c>
      <c r="E12" s="149" t="s">
        <v>64</v>
      </c>
      <c r="F12" s="20">
        <v>10</v>
      </c>
      <c r="G12" s="20"/>
      <c r="H12" s="20"/>
      <c r="I12" s="20">
        <f>F12</f>
        <v>10</v>
      </c>
    </row>
    <row r="13" spans="2:9" ht="18.75">
      <c r="B13" s="234"/>
      <c r="C13" s="203"/>
      <c r="D13" s="19">
        <v>2021</v>
      </c>
      <c r="E13" s="150"/>
      <c r="F13" s="20">
        <v>10</v>
      </c>
      <c r="G13" s="20"/>
      <c r="H13" s="20"/>
      <c r="I13" s="20">
        <f>F13</f>
        <v>10</v>
      </c>
    </row>
    <row r="14" spans="2:9" ht="18.75">
      <c r="B14" s="235"/>
      <c r="C14" s="204"/>
      <c r="D14" s="19">
        <v>2022</v>
      </c>
      <c r="E14" s="150"/>
      <c r="F14" s="20">
        <v>10</v>
      </c>
      <c r="G14" s="20"/>
      <c r="H14" s="20"/>
      <c r="I14" s="20">
        <f>F14</f>
        <v>10</v>
      </c>
    </row>
    <row r="15" spans="1:11" s="11" customFormat="1" ht="18.75">
      <c r="A15" s="9"/>
      <c r="B15" s="15"/>
      <c r="C15" s="16" t="s">
        <v>11</v>
      </c>
      <c r="D15" s="17" t="s">
        <v>38</v>
      </c>
      <c r="E15" s="231"/>
      <c r="F15" s="18">
        <f>F12+F13+F14</f>
        <v>30</v>
      </c>
      <c r="G15" s="18">
        <v>0</v>
      </c>
      <c r="H15" s="18">
        <v>0</v>
      </c>
      <c r="I15" s="18">
        <f>I12+I13+I14</f>
        <v>30</v>
      </c>
      <c r="J15" s="9"/>
      <c r="K15" s="9"/>
    </row>
    <row r="16" spans="2:9" ht="18.75">
      <c r="B16" s="215" t="s">
        <v>10</v>
      </c>
      <c r="C16" s="228" t="s">
        <v>12</v>
      </c>
      <c r="D16" s="19">
        <v>2020</v>
      </c>
      <c r="E16" s="149" t="s">
        <v>64</v>
      </c>
      <c r="F16" s="21">
        <v>31.6</v>
      </c>
      <c r="G16" s="21"/>
      <c r="H16" s="22"/>
      <c r="I16" s="21">
        <f>F16</f>
        <v>31.6</v>
      </c>
    </row>
    <row r="17" spans="2:9" ht="18.75">
      <c r="B17" s="215"/>
      <c r="C17" s="229"/>
      <c r="D17" s="19">
        <v>2021</v>
      </c>
      <c r="E17" s="150"/>
      <c r="F17" s="21">
        <f>43.6</f>
        <v>43.6</v>
      </c>
      <c r="G17" s="21"/>
      <c r="H17" s="22"/>
      <c r="I17" s="21">
        <f>F17</f>
        <v>43.6</v>
      </c>
    </row>
    <row r="18" spans="2:9" ht="18.75">
      <c r="B18" s="215"/>
      <c r="C18" s="230"/>
      <c r="D18" s="19">
        <v>2022</v>
      </c>
      <c r="E18" s="150"/>
      <c r="F18" s="21">
        <v>43.6</v>
      </c>
      <c r="G18" s="21"/>
      <c r="H18" s="22"/>
      <c r="I18" s="21">
        <f>F18</f>
        <v>43.6</v>
      </c>
    </row>
    <row r="19" spans="1:11" s="11" customFormat="1" ht="18.75">
      <c r="A19" s="9"/>
      <c r="B19" s="15"/>
      <c r="C19" s="16" t="s">
        <v>13</v>
      </c>
      <c r="D19" s="17" t="s">
        <v>38</v>
      </c>
      <c r="E19" s="231"/>
      <c r="F19" s="23">
        <f>SUM(F16:F18)</f>
        <v>118.80000000000001</v>
      </c>
      <c r="G19" s="23"/>
      <c r="H19" s="23"/>
      <c r="I19" s="23">
        <f>F19</f>
        <v>118.80000000000001</v>
      </c>
      <c r="J19" s="9"/>
      <c r="K19" s="9"/>
    </row>
    <row r="20" spans="2:9" ht="37.5">
      <c r="B20" s="129" t="s">
        <v>139</v>
      </c>
      <c r="C20" s="126" t="s">
        <v>140</v>
      </c>
      <c r="D20" s="19">
        <v>2021</v>
      </c>
      <c r="E20" s="149" t="s">
        <v>64</v>
      </c>
      <c r="F20" s="130">
        <v>14.9</v>
      </c>
      <c r="G20" s="130"/>
      <c r="H20" s="130"/>
      <c r="I20" s="130">
        <f>F20</f>
        <v>14.9</v>
      </c>
    </row>
    <row r="21" spans="1:11" s="11" customFormat="1" ht="18.75">
      <c r="A21" s="9"/>
      <c r="B21" s="15"/>
      <c r="C21" s="112" t="s">
        <v>13</v>
      </c>
      <c r="D21" s="17" t="str">
        <f>D19</f>
        <v>2020-2022</v>
      </c>
      <c r="E21" s="151"/>
      <c r="F21" s="113">
        <f>F20</f>
        <v>14.9</v>
      </c>
      <c r="G21" s="113"/>
      <c r="H21" s="113"/>
      <c r="I21" s="113">
        <f>F21</f>
        <v>14.9</v>
      </c>
      <c r="J21" s="9"/>
      <c r="K21" s="9"/>
    </row>
    <row r="22" spans="1:22" s="29" customFormat="1" ht="18.75">
      <c r="A22" s="24"/>
      <c r="B22" s="167"/>
      <c r="C22" s="195" t="s">
        <v>58</v>
      </c>
      <c r="D22" s="25">
        <v>2020</v>
      </c>
      <c r="E22" s="156" t="str">
        <f>E16</f>
        <v>Відділ культури і туризму </v>
      </c>
      <c r="F22" s="26">
        <f>F8+F12+F16</f>
        <v>1204.9</v>
      </c>
      <c r="G22" s="26">
        <f aca="true" t="shared" si="0" ref="F22:H24">G8+G12+G16</f>
        <v>0</v>
      </c>
      <c r="H22" s="26">
        <f t="shared" si="0"/>
        <v>0</v>
      </c>
      <c r="I22" s="26">
        <f>F22+G22+H22</f>
        <v>1204.9</v>
      </c>
      <c r="J22" s="27"/>
      <c r="K22" s="27"/>
      <c r="L22" s="28"/>
      <c r="M22" s="28"/>
      <c r="N22" s="28"/>
      <c r="O22" s="28"/>
      <c r="P22" s="28"/>
      <c r="Q22" s="28"/>
      <c r="R22" s="28"/>
      <c r="S22" s="28"/>
      <c r="T22" s="28"/>
      <c r="U22" s="28"/>
      <c r="V22" s="28"/>
    </row>
    <row r="23" spans="1:22" s="29" customFormat="1" ht="18.75">
      <c r="A23" s="24"/>
      <c r="B23" s="167"/>
      <c r="C23" s="196"/>
      <c r="D23" s="25">
        <v>2021</v>
      </c>
      <c r="E23" s="232"/>
      <c r="F23" s="26">
        <f>F9+F13+F17+F20</f>
        <v>1130.8</v>
      </c>
      <c r="G23" s="26">
        <f t="shared" si="0"/>
        <v>0</v>
      </c>
      <c r="H23" s="26">
        <f t="shared" si="0"/>
        <v>0</v>
      </c>
      <c r="I23" s="26">
        <f>F23+G23+H23</f>
        <v>1130.8</v>
      </c>
      <c r="J23" s="27"/>
      <c r="K23" s="27"/>
      <c r="L23" s="28"/>
      <c r="M23" s="28"/>
      <c r="N23" s="28"/>
      <c r="O23" s="28"/>
      <c r="P23" s="28"/>
      <c r="Q23" s="28"/>
      <c r="R23" s="28"/>
      <c r="S23" s="28"/>
      <c r="T23" s="28"/>
      <c r="U23" s="28"/>
      <c r="V23" s="28"/>
    </row>
    <row r="24" spans="1:22" s="29" customFormat="1" ht="18.75">
      <c r="A24" s="24"/>
      <c r="B24" s="167"/>
      <c r="C24" s="196"/>
      <c r="D24" s="25">
        <v>2022</v>
      </c>
      <c r="E24" s="232"/>
      <c r="F24" s="26">
        <f t="shared" si="0"/>
        <v>1155.8999999999999</v>
      </c>
      <c r="G24" s="26">
        <f t="shared" si="0"/>
        <v>0</v>
      </c>
      <c r="H24" s="26">
        <f t="shared" si="0"/>
        <v>0</v>
      </c>
      <c r="I24" s="26">
        <f>F24+G24+H24</f>
        <v>1155.8999999999999</v>
      </c>
      <c r="J24" s="27"/>
      <c r="K24" s="27"/>
      <c r="L24" s="28"/>
      <c r="M24" s="28"/>
      <c r="N24" s="28"/>
      <c r="O24" s="28"/>
      <c r="P24" s="28"/>
      <c r="Q24" s="28"/>
      <c r="R24" s="28"/>
      <c r="S24" s="28"/>
      <c r="T24" s="28"/>
      <c r="U24" s="28"/>
      <c r="V24" s="28"/>
    </row>
    <row r="25" spans="1:22" s="29" customFormat="1" ht="18.75">
      <c r="A25" s="24"/>
      <c r="B25" s="167"/>
      <c r="C25" s="196"/>
      <c r="D25" s="25" t="s">
        <v>38</v>
      </c>
      <c r="E25" s="232"/>
      <c r="F25" s="26">
        <f>SUM(F22:F24)</f>
        <v>3491.5999999999995</v>
      </c>
      <c r="G25" s="26">
        <f>SUM(G22:G24)</f>
        <v>0</v>
      </c>
      <c r="H25" s="26">
        <f>SUM(H22:H24)</f>
        <v>0</v>
      </c>
      <c r="I25" s="26">
        <f>SUM(I22:I24)</f>
        <v>3491.5999999999995</v>
      </c>
      <c r="J25" s="27"/>
      <c r="K25" s="27"/>
      <c r="L25" s="28"/>
      <c r="M25" s="28"/>
      <c r="N25" s="28"/>
      <c r="O25" s="28"/>
      <c r="P25" s="28"/>
      <c r="Q25" s="28"/>
      <c r="R25" s="28"/>
      <c r="S25" s="28"/>
      <c r="T25" s="28"/>
      <c r="U25" s="28"/>
      <c r="V25" s="28"/>
    </row>
    <row r="26" spans="1:11" s="11" customFormat="1" ht="26.25" customHeight="1">
      <c r="A26" s="9"/>
      <c r="B26" s="186" t="s">
        <v>83</v>
      </c>
      <c r="C26" s="187"/>
      <c r="D26" s="188"/>
      <c r="E26" s="188"/>
      <c r="F26" s="188"/>
      <c r="G26" s="188"/>
      <c r="H26" s="188"/>
      <c r="I26" s="189"/>
      <c r="J26" s="9"/>
      <c r="K26" s="9"/>
    </row>
    <row r="27" spans="1:18" s="33" customFormat="1" ht="18" customHeight="1">
      <c r="A27" s="1"/>
      <c r="B27" s="171" t="s">
        <v>14</v>
      </c>
      <c r="C27" s="30" t="s">
        <v>42</v>
      </c>
      <c r="D27" s="31">
        <v>2020</v>
      </c>
      <c r="E27" s="175" t="s">
        <v>77</v>
      </c>
      <c r="F27" s="31"/>
      <c r="G27" s="31">
        <v>200</v>
      </c>
      <c r="H27" s="31"/>
      <c r="I27" s="31">
        <f>G27</f>
        <v>200</v>
      </c>
      <c r="J27" s="1"/>
      <c r="K27" s="1"/>
      <c r="L27" s="1"/>
      <c r="M27" s="1"/>
      <c r="N27" s="1"/>
      <c r="O27" s="1"/>
      <c r="P27" s="1"/>
      <c r="Q27" s="1"/>
      <c r="R27" s="32"/>
    </row>
    <row r="28" spans="2:9" s="1" customFormat="1" ht="18.75" customHeight="1">
      <c r="B28" s="178"/>
      <c r="C28" s="30" t="s">
        <v>75</v>
      </c>
      <c r="D28" s="31">
        <v>2020</v>
      </c>
      <c r="E28" s="175"/>
      <c r="F28" s="31">
        <v>7.3</v>
      </c>
      <c r="G28" s="31"/>
      <c r="H28" s="31"/>
      <c r="I28" s="31"/>
    </row>
    <row r="29" spans="2:9" ht="17.25" customHeight="1">
      <c r="B29" s="178"/>
      <c r="C29" s="77" t="s">
        <v>43</v>
      </c>
      <c r="D29" s="19">
        <v>2020</v>
      </c>
      <c r="E29" s="166"/>
      <c r="F29" s="20"/>
      <c r="G29" s="20">
        <f>700+145.082</f>
        <v>845.082</v>
      </c>
      <c r="H29" s="20"/>
      <c r="I29" s="35">
        <f>G29</f>
        <v>845.082</v>
      </c>
    </row>
    <row r="30" spans="1:11" s="86" customFormat="1" ht="18.75">
      <c r="A30" s="80"/>
      <c r="B30" s="178"/>
      <c r="C30" s="83" t="s">
        <v>88</v>
      </c>
      <c r="D30" s="84">
        <v>2020</v>
      </c>
      <c r="E30" s="166"/>
      <c r="F30" s="85"/>
      <c r="G30" s="85">
        <f>600+1039</f>
        <v>1639</v>
      </c>
      <c r="H30" s="85"/>
      <c r="I30" s="87">
        <f>G30</f>
        <v>1639</v>
      </c>
      <c r="J30" s="80"/>
      <c r="K30" s="80"/>
    </row>
    <row r="31" spans="1:11" s="86" customFormat="1" ht="18" customHeight="1">
      <c r="A31" s="80"/>
      <c r="B31" s="178"/>
      <c r="C31" s="83" t="s">
        <v>85</v>
      </c>
      <c r="D31" s="84">
        <v>2020</v>
      </c>
      <c r="E31" s="166"/>
      <c r="F31" s="85">
        <v>19.5</v>
      </c>
      <c r="G31" s="85"/>
      <c r="H31" s="85"/>
      <c r="I31" s="87">
        <f>F31</f>
        <v>19.5</v>
      </c>
      <c r="J31" s="80"/>
      <c r="K31" s="80"/>
    </row>
    <row r="32" spans="1:11" s="86" customFormat="1" ht="18" customHeight="1">
      <c r="A32" s="80"/>
      <c r="B32" s="178"/>
      <c r="C32" s="83" t="s">
        <v>87</v>
      </c>
      <c r="D32" s="84">
        <v>2020</v>
      </c>
      <c r="E32" s="166"/>
      <c r="F32" s="85"/>
      <c r="G32" s="85">
        <v>297.9</v>
      </c>
      <c r="H32" s="85"/>
      <c r="I32" s="87">
        <f>G32</f>
        <v>297.9</v>
      </c>
      <c r="J32" s="80"/>
      <c r="K32" s="80"/>
    </row>
    <row r="33" spans="1:11" s="86" customFormat="1" ht="18" customHeight="1">
      <c r="A33" s="80"/>
      <c r="B33" s="178"/>
      <c r="C33" s="83" t="s">
        <v>89</v>
      </c>
      <c r="D33" s="84">
        <v>2020</v>
      </c>
      <c r="E33" s="166"/>
      <c r="F33" s="85">
        <v>46.6</v>
      </c>
      <c r="G33" s="85"/>
      <c r="H33" s="85"/>
      <c r="I33" s="87">
        <f>F33</f>
        <v>46.6</v>
      </c>
      <c r="J33" s="80"/>
      <c r="K33" s="80"/>
    </row>
    <row r="34" spans="1:11" s="86" customFormat="1" ht="18" customHeight="1">
      <c r="A34" s="80"/>
      <c r="B34" s="178"/>
      <c r="C34" s="83" t="s">
        <v>92</v>
      </c>
      <c r="D34" s="84">
        <v>2020</v>
      </c>
      <c r="E34" s="166"/>
      <c r="F34" s="85">
        <v>46.7</v>
      </c>
      <c r="G34" s="85"/>
      <c r="H34" s="85"/>
      <c r="I34" s="87">
        <f>F34</f>
        <v>46.7</v>
      </c>
      <c r="J34" s="80"/>
      <c r="K34" s="80"/>
    </row>
    <row r="35" spans="1:11" s="86" customFormat="1" ht="18" customHeight="1">
      <c r="A35" s="80"/>
      <c r="B35" s="178"/>
      <c r="C35" s="83" t="s">
        <v>94</v>
      </c>
      <c r="D35" s="84">
        <v>2020</v>
      </c>
      <c r="E35" s="166"/>
      <c r="F35" s="85">
        <v>28.5</v>
      </c>
      <c r="G35" s="85"/>
      <c r="H35" s="85"/>
      <c r="I35" s="87">
        <f>F35+G35</f>
        <v>28.5</v>
      </c>
      <c r="J35" s="80"/>
      <c r="K35" s="80"/>
    </row>
    <row r="36" spans="1:11" s="86" customFormat="1" ht="54" customHeight="1">
      <c r="A36" s="80"/>
      <c r="B36" s="178"/>
      <c r="C36" s="83" t="s">
        <v>96</v>
      </c>
      <c r="D36" s="84">
        <v>2020</v>
      </c>
      <c r="E36" s="166"/>
      <c r="F36" s="85"/>
      <c r="G36" s="85">
        <v>50</v>
      </c>
      <c r="H36" s="85"/>
      <c r="I36" s="87">
        <f aca="true" t="shared" si="1" ref="I36:I43">F36+G36</f>
        <v>50</v>
      </c>
      <c r="J36" s="80"/>
      <c r="K36" s="80"/>
    </row>
    <row r="37" spans="1:11" s="86" customFormat="1" ht="18" customHeight="1">
      <c r="A37" s="80"/>
      <c r="B37" s="178"/>
      <c r="C37" s="83" t="s">
        <v>97</v>
      </c>
      <c r="D37" s="84">
        <v>2020</v>
      </c>
      <c r="E37" s="166"/>
      <c r="F37" s="85"/>
      <c r="G37" s="85">
        <v>29.2</v>
      </c>
      <c r="H37" s="85"/>
      <c r="I37" s="87">
        <f t="shared" si="1"/>
        <v>29.2</v>
      </c>
      <c r="J37" s="80"/>
      <c r="K37" s="80"/>
    </row>
    <row r="38" spans="1:11" s="86" customFormat="1" ht="18" customHeight="1">
      <c r="A38" s="80"/>
      <c r="B38" s="178"/>
      <c r="C38" s="83" t="s">
        <v>98</v>
      </c>
      <c r="D38" s="84">
        <v>2020</v>
      </c>
      <c r="E38" s="166"/>
      <c r="F38" s="85"/>
      <c r="G38" s="85">
        <v>47.8</v>
      </c>
      <c r="H38" s="85"/>
      <c r="I38" s="87">
        <f t="shared" si="1"/>
        <v>47.8</v>
      </c>
      <c r="J38" s="80"/>
      <c r="K38" s="80"/>
    </row>
    <row r="39" spans="1:11" s="86" customFormat="1" ht="33.75" customHeight="1">
      <c r="A39" s="80"/>
      <c r="B39" s="178"/>
      <c r="C39" s="83" t="s">
        <v>99</v>
      </c>
      <c r="D39" s="84">
        <v>2020</v>
      </c>
      <c r="E39" s="166"/>
      <c r="F39" s="85"/>
      <c r="G39" s="85">
        <v>49.3</v>
      </c>
      <c r="H39" s="85"/>
      <c r="I39" s="87">
        <f t="shared" si="1"/>
        <v>49.3</v>
      </c>
      <c r="J39" s="80"/>
      <c r="K39" s="80"/>
    </row>
    <row r="40" spans="1:11" s="86" customFormat="1" ht="18.75" customHeight="1">
      <c r="A40" s="80"/>
      <c r="B40" s="178"/>
      <c r="C40" s="83" t="s">
        <v>100</v>
      </c>
      <c r="D40" s="84">
        <v>2020</v>
      </c>
      <c r="E40" s="166"/>
      <c r="F40" s="85">
        <v>11.5</v>
      </c>
      <c r="G40" s="85"/>
      <c r="H40" s="85"/>
      <c r="I40" s="87">
        <f t="shared" si="1"/>
        <v>11.5</v>
      </c>
      <c r="J40" s="80"/>
      <c r="K40" s="80"/>
    </row>
    <row r="41" spans="1:11" s="86" customFormat="1" ht="18.75" customHeight="1">
      <c r="A41" s="80"/>
      <c r="B41" s="178"/>
      <c r="C41" s="83" t="s">
        <v>136</v>
      </c>
      <c r="D41" s="84">
        <v>2021</v>
      </c>
      <c r="E41" s="166"/>
      <c r="F41" s="85"/>
      <c r="G41" s="85">
        <v>11.3</v>
      </c>
      <c r="H41" s="85"/>
      <c r="I41" s="87">
        <f t="shared" si="1"/>
        <v>11.3</v>
      </c>
      <c r="J41" s="80"/>
      <c r="K41" s="80"/>
    </row>
    <row r="42" spans="1:11" s="86" customFormat="1" ht="21" customHeight="1">
      <c r="A42" s="80"/>
      <c r="B42" s="178"/>
      <c r="C42" s="83" t="s">
        <v>120</v>
      </c>
      <c r="D42" s="84">
        <v>2021</v>
      </c>
      <c r="E42" s="166"/>
      <c r="F42" s="85"/>
      <c r="G42" s="85">
        <v>392.4</v>
      </c>
      <c r="H42" s="85"/>
      <c r="I42" s="87">
        <f t="shared" si="1"/>
        <v>392.4</v>
      </c>
      <c r="J42" s="80"/>
      <c r="K42" s="80"/>
    </row>
    <row r="43" spans="1:11" s="86" customFormat="1" ht="21" customHeight="1">
      <c r="A43" s="80"/>
      <c r="B43" s="178"/>
      <c r="C43" s="3" t="s">
        <v>121</v>
      </c>
      <c r="D43" s="84">
        <v>2021</v>
      </c>
      <c r="E43" s="166"/>
      <c r="F43" s="85"/>
      <c r="G43" s="85">
        <v>150</v>
      </c>
      <c r="H43" s="85"/>
      <c r="I43" s="87">
        <f t="shared" si="1"/>
        <v>150</v>
      </c>
      <c r="J43" s="80"/>
      <c r="K43" s="80"/>
    </row>
    <row r="44" spans="1:11" s="134" customFormat="1" ht="36" customHeight="1">
      <c r="A44" s="131"/>
      <c r="B44" s="178"/>
      <c r="C44" s="122" t="s">
        <v>141</v>
      </c>
      <c r="D44" s="88">
        <v>2021</v>
      </c>
      <c r="E44" s="166"/>
      <c r="F44" s="132"/>
      <c r="G44" s="132">
        <v>24.6</v>
      </c>
      <c r="H44" s="132"/>
      <c r="I44" s="133">
        <f>F44+G44</f>
        <v>24.6</v>
      </c>
      <c r="J44" s="131"/>
      <c r="K44" s="131"/>
    </row>
    <row r="45" spans="1:11" s="134" customFormat="1" ht="18" customHeight="1">
      <c r="A45" s="131"/>
      <c r="B45" s="178"/>
      <c r="C45" s="135" t="s">
        <v>142</v>
      </c>
      <c r="D45" s="88">
        <v>2021</v>
      </c>
      <c r="E45" s="166"/>
      <c r="F45" s="132"/>
      <c r="G45" s="132">
        <v>47.8</v>
      </c>
      <c r="H45" s="132"/>
      <c r="I45" s="133">
        <f>F45+G45</f>
        <v>47.8</v>
      </c>
      <c r="J45" s="131"/>
      <c r="K45" s="131"/>
    </row>
    <row r="46" spans="1:11" s="140" customFormat="1" ht="21" customHeight="1">
      <c r="A46" s="136"/>
      <c r="B46" s="158"/>
      <c r="C46" s="137" t="s">
        <v>145</v>
      </c>
      <c r="D46" s="138">
        <v>2021</v>
      </c>
      <c r="E46" s="166"/>
      <c r="F46" s="139"/>
      <c r="G46" s="139">
        <v>50</v>
      </c>
      <c r="H46" s="139"/>
      <c r="I46" s="141">
        <f>F46+G46</f>
        <v>50</v>
      </c>
      <c r="J46" s="136"/>
      <c r="K46" s="136"/>
    </row>
    <row r="47" spans="1:18" s="38" customFormat="1" ht="18.75">
      <c r="A47" s="9"/>
      <c r="B47" s="36"/>
      <c r="C47" s="37" t="str">
        <f>C61</f>
        <v>Всього:</v>
      </c>
      <c r="D47" s="17" t="s">
        <v>38</v>
      </c>
      <c r="E47" s="166"/>
      <c r="F47" s="18">
        <f>SUM(F27:F46)</f>
        <v>160.10000000000002</v>
      </c>
      <c r="G47" s="18">
        <f>SUM(G27:G46)</f>
        <v>3834.3820000000005</v>
      </c>
      <c r="H47" s="18">
        <f>SUM(H26:H29)</f>
        <v>0</v>
      </c>
      <c r="I47" s="18">
        <f>F47+G47</f>
        <v>3994.4820000000004</v>
      </c>
      <c r="J47" s="9"/>
      <c r="K47" s="9"/>
      <c r="L47" s="9"/>
      <c r="M47" s="9"/>
      <c r="N47" s="9"/>
      <c r="O47" s="9"/>
      <c r="P47" s="9"/>
      <c r="Q47" s="9"/>
      <c r="R47" s="16"/>
    </row>
    <row r="48" spans="2:17" ht="18" customHeight="1">
      <c r="B48" s="171" t="s">
        <v>15</v>
      </c>
      <c r="C48" s="198" t="s">
        <v>128</v>
      </c>
      <c r="D48" s="19">
        <v>2020</v>
      </c>
      <c r="E48" s="175" t="str">
        <f>E16</f>
        <v>Відділ культури і туризму </v>
      </c>
      <c r="F48" s="20">
        <f>3.899+2.425+3.5+0.076</f>
        <v>9.9</v>
      </c>
      <c r="G48" s="20"/>
      <c r="H48" s="20">
        <v>0</v>
      </c>
      <c r="I48" s="20">
        <f>F48+H48</f>
        <v>9.9</v>
      </c>
      <c r="L48" s="1"/>
      <c r="M48" s="1"/>
      <c r="N48" s="1"/>
      <c r="O48" s="1"/>
      <c r="P48" s="1"/>
      <c r="Q48" s="1"/>
    </row>
    <row r="49" spans="1:17" s="11" customFormat="1" ht="20.25" customHeight="1">
      <c r="A49" s="9"/>
      <c r="B49" s="178"/>
      <c r="C49" s="198"/>
      <c r="D49" s="19">
        <v>2021</v>
      </c>
      <c r="E49" s="175"/>
      <c r="F49" s="20">
        <f>16.5</f>
        <v>16.5</v>
      </c>
      <c r="G49" s="20"/>
      <c r="H49" s="20">
        <v>0</v>
      </c>
      <c r="I49" s="20">
        <f>F49+H49</f>
        <v>16.5</v>
      </c>
      <c r="J49" s="9"/>
      <c r="K49" s="9"/>
      <c r="L49" s="9"/>
      <c r="M49" s="9"/>
      <c r="N49" s="9"/>
      <c r="O49" s="9"/>
      <c r="P49" s="9"/>
      <c r="Q49" s="9"/>
    </row>
    <row r="50" spans="2:17" ht="20.25" customHeight="1">
      <c r="B50" s="178"/>
      <c r="C50" s="198"/>
      <c r="D50" s="19">
        <v>2022</v>
      </c>
      <c r="E50" s="175"/>
      <c r="F50" s="20">
        <v>18</v>
      </c>
      <c r="G50" s="20"/>
      <c r="H50" s="20">
        <v>0</v>
      </c>
      <c r="I50" s="20">
        <f>F50+H50</f>
        <v>18</v>
      </c>
      <c r="L50" s="1"/>
      <c r="M50" s="1"/>
      <c r="N50" s="1"/>
      <c r="O50" s="1"/>
      <c r="P50" s="1"/>
      <c r="Q50" s="1"/>
    </row>
    <row r="51" spans="2:17" ht="20.25" customHeight="1">
      <c r="B51" s="178"/>
      <c r="C51" s="122" t="s">
        <v>129</v>
      </c>
      <c r="D51" s="19">
        <v>2021</v>
      </c>
      <c r="E51" s="175"/>
      <c r="F51" s="20">
        <v>9</v>
      </c>
      <c r="G51" s="20"/>
      <c r="H51" s="20"/>
      <c r="I51" s="20">
        <f>F51+H51</f>
        <v>9</v>
      </c>
      <c r="L51" s="1"/>
      <c r="M51" s="1"/>
      <c r="N51" s="1"/>
      <c r="O51" s="1"/>
      <c r="P51" s="1"/>
      <c r="Q51" s="1"/>
    </row>
    <row r="52" spans="2:17" ht="20.25" customHeight="1">
      <c r="B52" s="178"/>
      <c r="C52" s="33" t="s">
        <v>131</v>
      </c>
      <c r="D52" s="19">
        <v>2021</v>
      </c>
      <c r="E52" s="175"/>
      <c r="F52" s="20"/>
      <c r="G52" s="20">
        <v>24</v>
      </c>
      <c r="H52" s="20"/>
      <c r="I52" s="20">
        <f>F52+H52+G52</f>
        <v>24</v>
      </c>
      <c r="L52" s="1"/>
      <c r="M52" s="1"/>
      <c r="N52" s="1"/>
      <c r="O52" s="1"/>
      <c r="P52" s="1"/>
      <c r="Q52" s="1"/>
    </row>
    <row r="53" spans="2:17" ht="20.25" customHeight="1">
      <c r="B53" s="178"/>
      <c r="C53" s="33" t="s">
        <v>132</v>
      </c>
      <c r="D53" s="19">
        <v>2021</v>
      </c>
      <c r="E53" s="175"/>
      <c r="F53" s="20"/>
      <c r="G53" s="20">
        <v>8.6</v>
      </c>
      <c r="H53" s="20"/>
      <c r="I53" s="20">
        <f>F53+H53+G53</f>
        <v>8.6</v>
      </c>
      <c r="L53" s="1"/>
      <c r="M53" s="1"/>
      <c r="N53" s="1"/>
      <c r="O53" s="1"/>
      <c r="P53" s="1"/>
      <c r="Q53" s="1"/>
    </row>
    <row r="54" spans="2:17" ht="23.25" customHeight="1">
      <c r="B54" s="178"/>
      <c r="C54" s="33" t="s">
        <v>133</v>
      </c>
      <c r="D54" s="19">
        <v>2021</v>
      </c>
      <c r="E54" s="175"/>
      <c r="F54" s="20"/>
      <c r="G54" s="20">
        <v>97.3</v>
      </c>
      <c r="H54" s="20"/>
      <c r="I54" s="20">
        <f>F54+H54+G54</f>
        <v>97.3</v>
      </c>
      <c r="L54" s="1"/>
      <c r="M54" s="1"/>
      <c r="N54" s="1"/>
      <c r="O54" s="1"/>
      <c r="P54" s="1"/>
      <c r="Q54" s="1"/>
    </row>
    <row r="55" spans="1:17" s="145" customFormat="1" ht="23.25" customHeight="1">
      <c r="A55" s="142"/>
      <c r="B55" s="158"/>
      <c r="C55" s="143" t="s">
        <v>143</v>
      </c>
      <c r="D55" s="144">
        <v>2021</v>
      </c>
      <c r="E55" s="175"/>
      <c r="F55" s="128"/>
      <c r="G55" s="128">
        <v>19</v>
      </c>
      <c r="H55" s="128"/>
      <c r="I55" s="128">
        <v>19</v>
      </c>
      <c r="J55" s="142"/>
      <c r="K55" s="142"/>
      <c r="L55" s="142"/>
      <c r="M55" s="142"/>
      <c r="N55" s="142"/>
      <c r="O55" s="142"/>
      <c r="P55" s="142"/>
      <c r="Q55" s="142"/>
    </row>
    <row r="56" spans="1:18" s="38" customFormat="1" ht="18.75">
      <c r="A56" s="9"/>
      <c r="B56" s="39" t="s">
        <v>41</v>
      </c>
      <c r="C56" s="40" t="s">
        <v>13</v>
      </c>
      <c r="D56" s="17" t="s">
        <v>38</v>
      </c>
      <c r="E56" s="175"/>
      <c r="F56" s="18">
        <f>SUM(F48:F51)</f>
        <v>53.4</v>
      </c>
      <c r="G56" s="18">
        <f>G52+G53+G54+G55</f>
        <v>148.9</v>
      </c>
      <c r="H56" s="18">
        <f>SUM(H48:H50)</f>
        <v>0</v>
      </c>
      <c r="I56" s="18">
        <f>F56+H56+G56</f>
        <v>202.3</v>
      </c>
      <c r="J56" s="9"/>
      <c r="K56" s="9"/>
      <c r="L56" s="9"/>
      <c r="M56" s="9"/>
      <c r="N56" s="9"/>
      <c r="O56" s="9"/>
      <c r="P56" s="9"/>
      <c r="Q56" s="9"/>
      <c r="R56" s="16"/>
    </row>
    <row r="57" spans="2:9" s="9" customFormat="1" ht="18.75">
      <c r="B57" s="101"/>
      <c r="C57" s="111"/>
      <c r="D57" s="17"/>
      <c r="E57" s="102"/>
      <c r="F57" s="18"/>
      <c r="G57" s="18"/>
      <c r="H57" s="18"/>
      <c r="I57" s="18"/>
    </row>
    <row r="58" spans="2:9" ht="18" customHeight="1">
      <c r="B58" s="179" t="s">
        <v>16</v>
      </c>
      <c r="C58" s="180" t="s">
        <v>71</v>
      </c>
      <c r="D58" s="19">
        <v>2020</v>
      </c>
      <c r="E58" s="149" t="str">
        <f>E48</f>
        <v>Відділ культури і туризму </v>
      </c>
      <c r="F58" s="20">
        <f>15.5+5.94+8.208+3.65+0.002</f>
        <v>33.300000000000004</v>
      </c>
      <c r="G58" s="20"/>
      <c r="H58" s="20">
        <v>0</v>
      </c>
      <c r="I58" s="20">
        <f>F58+H58</f>
        <v>33.300000000000004</v>
      </c>
    </row>
    <row r="59" spans="2:9" ht="16.5" customHeight="1">
      <c r="B59" s="175"/>
      <c r="C59" s="181"/>
      <c r="D59" s="19">
        <v>2021</v>
      </c>
      <c r="E59" s="150"/>
      <c r="F59" s="20">
        <v>20.3</v>
      </c>
      <c r="G59" s="20"/>
      <c r="H59" s="20">
        <v>0</v>
      </c>
      <c r="I59" s="20">
        <f>F59+H59</f>
        <v>20.3</v>
      </c>
    </row>
    <row r="60" spans="2:9" ht="18" customHeight="1">
      <c r="B60" s="175"/>
      <c r="C60" s="182"/>
      <c r="D60" s="19">
        <v>2022</v>
      </c>
      <c r="E60" s="150"/>
      <c r="F60" s="20">
        <v>27</v>
      </c>
      <c r="G60" s="20"/>
      <c r="H60" s="20">
        <v>0</v>
      </c>
      <c r="I60" s="20">
        <f>F60+H60</f>
        <v>27</v>
      </c>
    </row>
    <row r="61" spans="1:11" s="11" customFormat="1" ht="15.75" customHeight="1">
      <c r="A61" s="9"/>
      <c r="B61" s="36"/>
      <c r="C61" s="37" t="s">
        <v>13</v>
      </c>
      <c r="D61" s="17" t="s">
        <v>38</v>
      </c>
      <c r="E61" s="150"/>
      <c r="F61" s="18">
        <f>F58+F59+F60</f>
        <v>80.60000000000001</v>
      </c>
      <c r="G61" s="18">
        <f>G58+G59+G60</f>
        <v>0</v>
      </c>
      <c r="H61" s="18">
        <f>H58+H59+H60</f>
        <v>0</v>
      </c>
      <c r="I61" s="18">
        <f>I58+I59+I60</f>
        <v>80.60000000000001</v>
      </c>
      <c r="J61" s="9"/>
      <c r="K61" s="9"/>
    </row>
    <row r="62" spans="1:11" s="86" customFormat="1" ht="18.75">
      <c r="A62" s="80"/>
      <c r="B62" s="171" t="s">
        <v>17</v>
      </c>
      <c r="C62" s="236" t="s">
        <v>93</v>
      </c>
      <c r="D62" s="88">
        <v>2020</v>
      </c>
      <c r="E62" s="175" t="str">
        <f>E58</f>
        <v>Відділ культури і туризму </v>
      </c>
      <c r="F62" s="85">
        <v>0</v>
      </c>
      <c r="G62" s="85"/>
      <c r="H62" s="85"/>
      <c r="I62" s="85">
        <f>F62+H62+G62</f>
        <v>0</v>
      </c>
      <c r="J62" s="80"/>
      <c r="K62" s="80"/>
    </row>
    <row r="63" spans="2:9" ht="18.75">
      <c r="B63" s="150"/>
      <c r="C63" s="236"/>
      <c r="D63" s="89">
        <v>2021</v>
      </c>
      <c r="E63" s="175"/>
      <c r="F63" s="20">
        <v>9.1</v>
      </c>
      <c r="G63" s="20"/>
      <c r="H63" s="20"/>
      <c r="I63" s="20">
        <f>F63+H63</f>
        <v>9.1</v>
      </c>
    </row>
    <row r="64" spans="2:9" ht="21.75" customHeight="1">
      <c r="B64" s="150"/>
      <c r="C64" s="236"/>
      <c r="D64" s="89">
        <v>2022</v>
      </c>
      <c r="E64" s="175"/>
      <c r="F64" s="20">
        <v>30</v>
      </c>
      <c r="G64" s="20"/>
      <c r="H64" s="20"/>
      <c r="I64" s="20">
        <f>F64+H64</f>
        <v>30</v>
      </c>
    </row>
    <row r="65" spans="2:9" ht="19.5" customHeight="1">
      <c r="B65" s="158"/>
      <c r="C65" s="117" t="s">
        <v>130</v>
      </c>
      <c r="D65" s="119">
        <v>2021</v>
      </c>
      <c r="E65" s="175"/>
      <c r="F65" s="20"/>
      <c r="G65" s="20">
        <v>46.8</v>
      </c>
      <c r="H65" s="20"/>
      <c r="I65" s="20">
        <f>G65</f>
        <v>46.8</v>
      </c>
    </row>
    <row r="66" spans="1:18" s="38" customFormat="1" ht="18.75">
      <c r="A66" s="9"/>
      <c r="B66" s="39"/>
      <c r="C66" s="37" t="str">
        <f>C61</f>
        <v>Всього:</v>
      </c>
      <c r="D66" s="41" t="s">
        <v>38</v>
      </c>
      <c r="E66" s="175"/>
      <c r="F66" s="18">
        <f>SUM(F62:F64)</f>
        <v>39.1</v>
      </c>
      <c r="G66" s="18">
        <f>G65</f>
        <v>46.8</v>
      </c>
      <c r="H66" s="18">
        <f>SUM(H62:H64)</f>
        <v>0</v>
      </c>
      <c r="I66" s="18">
        <f>I62+I63+I64+I65</f>
        <v>85.9</v>
      </c>
      <c r="J66" s="9"/>
      <c r="K66" s="9"/>
      <c r="L66" s="9"/>
      <c r="M66" s="9"/>
      <c r="N66" s="9"/>
      <c r="O66" s="9"/>
      <c r="P66" s="9"/>
      <c r="Q66" s="9"/>
      <c r="R66" s="16"/>
    </row>
    <row r="67" spans="1:20" s="29" customFormat="1" ht="18.75">
      <c r="A67" s="24"/>
      <c r="B67" s="167"/>
      <c r="C67" s="168" t="s">
        <v>44</v>
      </c>
      <c r="D67" s="42">
        <v>2020</v>
      </c>
      <c r="E67" s="156" t="str">
        <f>E62</f>
        <v>Відділ культури і туризму </v>
      </c>
      <c r="F67" s="43">
        <f>F47+F48+F58+F62</f>
        <v>203.30000000000004</v>
      </c>
      <c r="G67" s="43">
        <f>G27+G29+G30+G32+G36+G37+G38+G39+G62</f>
        <v>3158.282</v>
      </c>
      <c r="H67" s="43">
        <f>H48+H58+H62</f>
        <v>0</v>
      </c>
      <c r="I67" s="43">
        <f>F67+G67+H67</f>
        <v>3361.5820000000003</v>
      </c>
      <c r="J67" s="27"/>
      <c r="K67" s="27"/>
      <c r="L67" s="27"/>
      <c r="M67" s="27"/>
      <c r="N67" s="27"/>
      <c r="O67" s="27"/>
      <c r="P67" s="27"/>
      <c r="Q67" s="27"/>
      <c r="R67" s="28"/>
      <c r="S67" s="28"/>
      <c r="T67" s="28"/>
    </row>
    <row r="68" spans="1:20" s="29" customFormat="1" ht="18.75">
      <c r="A68" s="24"/>
      <c r="B68" s="167"/>
      <c r="C68" s="168"/>
      <c r="D68" s="42">
        <v>2021</v>
      </c>
      <c r="E68" s="157"/>
      <c r="F68" s="43">
        <f>F46+F49+F51+F59+F63</f>
        <v>54.9</v>
      </c>
      <c r="G68" s="43">
        <f>G49+G59+G63+G42+G43+G65+G52+G53+G54+G41+G44+G45+G55+G46</f>
        <v>871.7999999999998</v>
      </c>
      <c r="H68" s="43">
        <f>H49+H59+H63</f>
        <v>0</v>
      </c>
      <c r="I68" s="43">
        <f>F68+G68+H68</f>
        <v>926.6999999999998</v>
      </c>
      <c r="J68" s="27"/>
      <c r="K68" s="27"/>
      <c r="L68" s="27"/>
      <c r="M68" s="27"/>
      <c r="N68" s="27"/>
      <c r="O68" s="27"/>
      <c r="P68" s="27"/>
      <c r="Q68" s="27"/>
      <c r="R68" s="28"/>
      <c r="S68" s="28"/>
      <c r="T68" s="28"/>
    </row>
    <row r="69" spans="1:20" s="29" customFormat="1" ht="18" customHeight="1">
      <c r="A69" s="24"/>
      <c r="B69" s="167"/>
      <c r="C69" s="168"/>
      <c r="D69" s="42">
        <v>2022</v>
      </c>
      <c r="E69" s="157"/>
      <c r="F69" s="43">
        <f>F50+F60+F64</f>
        <v>75</v>
      </c>
      <c r="G69" s="43">
        <f>G50+G60+G64</f>
        <v>0</v>
      </c>
      <c r="H69" s="43">
        <f>H50+H60+H64</f>
        <v>0</v>
      </c>
      <c r="I69" s="43">
        <f>F69+G69+H69</f>
        <v>75</v>
      </c>
      <c r="J69" s="27"/>
      <c r="K69" s="27"/>
      <c r="L69" s="27"/>
      <c r="M69" s="27"/>
      <c r="N69" s="27"/>
      <c r="O69" s="27"/>
      <c r="P69" s="27"/>
      <c r="Q69" s="27"/>
      <c r="R69" s="28"/>
      <c r="S69" s="28"/>
      <c r="T69" s="28"/>
    </row>
    <row r="70" spans="1:20" s="29" customFormat="1" ht="25.5" customHeight="1">
      <c r="A70" s="24"/>
      <c r="B70" s="167"/>
      <c r="C70" s="168"/>
      <c r="D70" s="42" t="s">
        <v>38</v>
      </c>
      <c r="E70" s="197"/>
      <c r="F70" s="43">
        <f>SUM(F67:F69)</f>
        <v>333.20000000000005</v>
      </c>
      <c r="G70" s="43">
        <f>SUM(G67:G69)</f>
        <v>4030.082</v>
      </c>
      <c r="H70" s="43">
        <f>SUM(H67:H69)</f>
        <v>0</v>
      </c>
      <c r="I70" s="43">
        <f>SUM(I67:I69)</f>
        <v>4363.282</v>
      </c>
      <c r="J70" s="27"/>
      <c r="K70" s="27"/>
      <c r="L70" s="27"/>
      <c r="M70" s="27"/>
      <c r="N70" s="27"/>
      <c r="O70" s="27"/>
      <c r="P70" s="27"/>
      <c r="Q70" s="27"/>
      <c r="R70" s="28"/>
      <c r="S70" s="28"/>
      <c r="T70" s="28"/>
    </row>
    <row r="71" spans="1:17" s="11" customFormat="1" ht="21.75" customHeight="1">
      <c r="A71" s="9"/>
      <c r="B71" s="205" t="s">
        <v>45</v>
      </c>
      <c r="C71" s="206"/>
      <c r="D71" s="207"/>
      <c r="E71" s="207"/>
      <c r="F71" s="207"/>
      <c r="G71" s="207"/>
      <c r="H71" s="207"/>
      <c r="I71" s="207"/>
      <c r="J71" s="9"/>
      <c r="K71" s="9"/>
      <c r="L71" s="9"/>
      <c r="M71" s="9"/>
      <c r="N71" s="9"/>
      <c r="O71" s="9"/>
      <c r="P71" s="9"/>
      <c r="Q71" s="9"/>
    </row>
    <row r="72" spans="1:18" s="33" customFormat="1" ht="18" customHeight="1">
      <c r="A72" s="1"/>
      <c r="B72" s="209" t="s">
        <v>18</v>
      </c>
      <c r="C72" s="208" t="s">
        <v>49</v>
      </c>
      <c r="D72" s="31">
        <v>2021</v>
      </c>
      <c r="E72" s="175" t="str">
        <f>E62</f>
        <v>Відділ культури і туризму </v>
      </c>
      <c r="F72" s="35">
        <v>0</v>
      </c>
      <c r="G72" s="31"/>
      <c r="H72" s="31"/>
      <c r="I72" s="35">
        <f>F72</f>
        <v>0</v>
      </c>
      <c r="J72" s="1"/>
      <c r="K72" s="1"/>
      <c r="L72" s="1"/>
      <c r="M72" s="1"/>
      <c r="N72" s="1"/>
      <c r="O72" s="1"/>
      <c r="P72" s="1"/>
      <c r="Q72" s="1"/>
      <c r="R72" s="32"/>
    </row>
    <row r="73" spans="2:17" ht="16.5" customHeight="1">
      <c r="B73" s="210"/>
      <c r="C73" s="198"/>
      <c r="D73" s="19">
        <v>2022</v>
      </c>
      <c r="E73" s="166"/>
      <c r="F73" s="20">
        <v>100</v>
      </c>
      <c r="G73" s="20"/>
      <c r="H73" s="20"/>
      <c r="I73" s="35">
        <f>F73</f>
        <v>100</v>
      </c>
      <c r="L73" s="1"/>
      <c r="M73" s="1"/>
      <c r="N73" s="1"/>
      <c r="O73" s="1"/>
      <c r="P73" s="1"/>
      <c r="Q73" s="1"/>
    </row>
    <row r="74" spans="1:18" s="38" customFormat="1" ht="18.75">
      <c r="A74" s="9"/>
      <c r="B74" s="74"/>
      <c r="C74" s="37" t="str">
        <f>C82</f>
        <v>Всього:</v>
      </c>
      <c r="D74" s="17" t="s">
        <v>38</v>
      </c>
      <c r="E74" s="166"/>
      <c r="F74" s="18">
        <f>SUM(F72:F73)</f>
        <v>100</v>
      </c>
      <c r="G74" s="18">
        <f>SUM(G72:G73)</f>
        <v>0</v>
      </c>
      <c r="H74" s="18">
        <f>SUM(H71:H73)</f>
        <v>0</v>
      </c>
      <c r="I74" s="35">
        <f>F74</f>
        <v>100</v>
      </c>
      <c r="J74" s="9"/>
      <c r="K74" s="9"/>
      <c r="L74" s="9"/>
      <c r="M74" s="9"/>
      <c r="N74" s="9"/>
      <c r="O74" s="9"/>
      <c r="P74" s="9"/>
      <c r="Q74" s="9"/>
      <c r="R74" s="16"/>
    </row>
    <row r="75" spans="2:9" ht="15.75" customHeight="1">
      <c r="B75" s="171" t="s">
        <v>19</v>
      </c>
      <c r="C75" s="198" t="s">
        <v>65</v>
      </c>
      <c r="D75" s="19">
        <v>2020</v>
      </c>
      <c r="E75" s="175" t="str">
        <f>E72</f>
        <v>Відділ культури і туризму </v>
      </c>
      <c r="F75" s="20">
        <f>4+2+1+2</f>
        <v>9</v>
      </c>
      <c r="G75" s="20"/>
      <c r="H75" s="20"/>
      <c r="I75" s="20">
        <f>F75+H75</f>
        <v>9</v>
      </c>
    </row>
    <row r="76" spans="2:9" ht="18.75">
      <c r="B76" s="178"/>
      <c r="C76" s="198"/>
      <c r="D76" s="19">
        <v>2021</v>
      </c>
      <c r="E76" s="175"/>
      <c r="F76" s="20">
        <v>10.5</v>
      </c>
      <c r="G76" s="20"/>
      <c r="H76" s="20"/>
      <c r="I76" s="20">
        <f>F76+H76</f>
        <v>10.5</v>
      </c>
    </row>
    <row r="77" spans="2:9" ht="15.75" customHeight="1">
      <c r="B77" s="158"/>
      <c r="C77" s="198"/>
      <c r="D77" s="19">
        <v>2022</v>
      </c>
      <c r="E77" s="175"/>
      <c r="F77" s="20">
        <v>6</v>
      </c>
      <c r="G77" s="20"/>
      <c r="H77" s="20"/>
      <c r="I77" s="20">
        <f>F77+H77</f>
        <v>6</v>
      </c>
    </row>
    <row r="78" spans="1:19" s="38" customFormat="1" ht="18.75">
      <c r="A78" s="9"/>
      <c r="B78" s="39"/>
      <c r="C78" s="40" t="s">
        <v>13</v>
      </c>
      <c r="D78" s="17" t="s">
        <v>38</v>
      </c>
      <c r="E78" s="175"/>
      <c r="F78" s="18">
        <f>SUM(F75:F77)</f>
        <v>25.5</v>
      </c>
      <c r="G78" s="18">
        <v>0</v>
      </c>
      <c r="H78" s="18">
        <f>SUM(H75:H77)</f>
        <v>0</v>
      </c>
      <c r="I78" s="18">
        <f>F78+H78</f>
        <v>25.5</v>
      </c>
      <c r="J78" s="9"/>
      <c r="K78" s="9"/>
      <c r="L78" s="9"/>
      <c r="M78" s="9"/>
      <c r="N78" s="9"/>
      <c r="O78" s="9"/>
      <c r="P78" s="9"/>
      <c r="Q78" s="9"/>
      <c r="R78" s="9"/>
      <c r="S78" s="16"/>
    </row>
    <row r="79" spans="2:18" ht="15.75" customHeight="1">
      <c r="B79" s="179" t="s">
        <v>20</v>
      </c>
      <c r="C79" s="180" t="str">
        <f>C58</f>
        <v>Забезпечення виконання протипожежних заходів
(повірка вогнегасників, навчання персоналу по протипожежній безпеці та інше).</v>
      </c>
      <c r="D79" s="19">
        <v>2020</v>
      </c>
      <c r="E79" s="175" t="str">
        <f>E75</f>
        <v>Відділ культури і туризму </v>
      </c>
      <c r="F79" s="20">
        <f>2.5+1.86+0.04</f>
        <v>4.4</v>
      </c>
      <c r="G79" s="20"/>
      <c r="H79" s="20"/>
      <c r="I79" s="20">
        <f>F79+H79</f>
        <v>4.4</v>
      </c>
      <c r="L79" s="1"/>
      <c r="M79" s="1"/>
      <c r="N79" s="1"/>
      <c r="O79" s="1"/>
      <c r="P79" s="1"/>
      <c r="Q79" s="1"/>
      <c r="R79" s="1"/>
    </row>
    <row r="80" spans="2:18" ht="19.5" customHeight="1">
      <c r="B80" s="175"/>
      <c r="C80" s="181"/>
      <c r="D80" s="19">
        <v>2021</v>
      </c>
      <c r="E80" s="175"/>
      <c r="F80" s="20">
        <v>12.5</v>
      </c>
      <c r="G80" s="20"/>
      <c r="H80" s="20"/>
      <c r="I80" s="20">
        <f>F80+H80</f>
        <v>12.5</v>
      </c>
      <c r="L80" s="1"/>
      <c r="M80" s="1"/>
      <c r="N80" s="1"/>
      <c r="O80" s="1"/>
      <c r="P80" s="1"/>
      <c r="Q80" s="1"/>
      <c r="R80" s="1"/>
    </row>
    <row r="81" spans="2:18" ht="16.5" customHeight="1">
      <c r="B81" s="175"/>
      <c r="C81" s="182"/>
      <c r="D81" s="19">
        <v>2022</v>
      </c>
      <c r="E81" s="175"/>
      <c r="F81" s="20">
        <v>14</v>
      </c>
      <c r="G81" s="20"/>
      <c r="H81" s="20"/>
      <c r="I81" s="20">
        <f>F81+H81</f>
        <v>14</v>
      </c>
      <c r="L81" s="1"/>
      <c r="M81" s="1"/>
      <c r="N81" s="1"/>
      <c r="O81" s="1"/>
      <c r="P81" s="1"/>
      <c r="Q81" s="1"/>
      <c r="R81" s="1"/>
    </row>
    <row r="82" spans="1:18" s="11" customFormat="1" ht="15.75" customHeight="1">
      <c r="A82" s="9"/>
      <c r="B82" s="36"/>
      <c r="C82" s="37" t="s">
        <v>13</v>
      </c>
      <c r="D82" s="17" t="s">
        <v>38</v>
      </c>
      <c r="E82" s="175"/>
      <c r="F82" s="18">
        <f>F79+F80+F81</f>
        <v>30.9</v>
      </c>
      <c r="G82" s="18">
        <f>G79+G80+G81</f>
        <v>0</v>
      </c>
      <c r="H82" s="18">
        <f>H79+H80+H81</f>
        <v>0</v>
      </c>
      <c r="I82" s="18">
        <f>I79+I80+I81</f>
        <v>30.9</v>
      </c>
      <c r="J82" s="9"/>
      <c r="K82" s="9"/>
      <c r="L82" s="9"/>
      <c r="M82" s="9"/>
      <c r="N82" s="9"/>
      <c r="O82" s="9"/>
      <c r="P82" s="9"/>
      <c r="Q82" s="9"/>
      <c r="R82" s="9"/>
    </row>
    <row r="83" spans="2:18" ht="20.25" customHeight="1">
      <c r="B83" s="171" t="s">
        <v>21</v>
      </c>
      <c r="C83" s="180" t="s">
        <v>66</v>
      </c>
      <c r="D83" s="8">
        <v>2020</v>
      </c>
      <c r="E83" s="175" t="str">
        <f>E79</f>
        <v>Відділ культури і туризму </v>
      </c>
      <c r="F83" s="20"/>
      <c r="G83" s="20">
        <f>40+41.079+0.021</f>
        <v>81.10000000000001</v>
      </c>
      <c r="H83" s="20"/>
      <c r="I83" s="20">
        <f>G83</f>
        <v>81.10000000000001</v>
      </c>
      <c r="L83" s="1"/>
      <c r="M83" s="1"/>
      <c r="N83" s="1"/>
      <c r="O83" s="1"/>
      <c r="P83" s="1"/>
      <c r="Q83" s="1"/>
      <c r="R83" s="1"/>
    </row>
    <row r="84" spans="2:18" ht="18.75" customHeight="1">
      <c r="B84" s="150"/>
      <c r="C84" s="181"/>
      <c r="D84" s="127">
        <v>2021</v>
      </c>
      <c r="E84" s="175"/>
      <c r="F84" s="128"/>
      <c r="G84" s="20">
        <v>0</v>
      </c>
      <c r="H84" s="20"/>
      <c r="I84" s="128">
        <f>F84+G84</f>
        <v>0</v>
      </c>
      <c r="L84" s="1"/>
      <c r="M84" s="1"/>
      <c r="N84" s="1"/>
      <c r="O84" s="1"/>
      <c r="P84" s="1"/>
      <c r="Q84" s="1"/>
      <c r="R84" s="1"/>
    </row>
    <row r="85" spans="2:18" ht="20.25" customHeight="1">
      <c r="B85" s="150"/>
      <c r="C85" s="182"/>
      <c r="D85" s="8">
        <v>2022</v>
      </c>
      <c r="E85" s="175"/>
      <c r="F85" s="20"/>
      <c r="G85" s="20">
        <v>50</v>
      </c>
      <c r="H85" s="20"/>
      <c r="I85" s="20">
        <f>G85</f>
        <v>50</v>
      </c>
      <c r="L85" s="1"/>
      <c r="M85" s="1"/>
      <c r="N85" s="1"/>
      <c r="O85" s="1"/>
      <c r="P85" s="1"/>
      <c r="Q85" s="1"/>
      <c r="R85" s="1"/>
    </row>
    <row r="86" spans="2:18" ht="21.75" customHeight="1">
      <c r="B86" s="158"/>
      <c r="C86" s="118" t="s">
        <v>134</v>
      </c>
      <c r="D86" s="119">
        <v>2021</v>
      </c>
      <c r="E86" s="175"/>
      <c r="F86" s="20">
        <v>50</v>
      </c>
      <c r="G86" s="20"/>
      <c r="H86" s="20"/>
      <c r="I86" s="20">
        <v>50</v>
      </c>
      <c r="L86" s="1"/>
      <c r="M86" s="1"/>
      <c r="N86" s="1"/>
      <c r="O86" s="1"/>
      <c r="P86" s="1"/>
      <c r="Q86" s="1"/>
      <c r="R86" s="1"/>
    </row>
    <row r="87" spans="1:19" s="38" customFormat="1" ht="18.75">
      <c r="A87" s="9"/>
      <c r="B87" s="39"/>
      <c r="C87" s="37" t="str">
        <f>C82</f>
        <v>Всього:</v>
      </c>
      <c r="D87" s="41" t="s">
        <v>38</v>
      </c>
      <c r="E87" s="175"/>
      <c r="F87" s="18">
        <f>F86</f>
        <v>50</v>
      </c>
      <c r="G87" s="18">
        <f>G83+G84+G85</f>
        <v>131.10000000000002</v>
      </c>
      <c r="H87" s="18">
        <f>SUM(H83:H85)</f>
        <v>0</v>
      </c>
      <c r="I87" s="20">
        <f>G87+F87</f>
        <v>181.10000000000002</v>
      </c>
      <c r="J87" s="9"/>
      <c r="K87" s="9"/>
      <c r="L87" s="9"/>
      <c r="M87" s="9"/>
      <c r="N87" s="9"/>
      <c r="O87" s="9"/>
      <c r="P87" s="9"/>
      <c r="Q87" s="9"/>
      <c r="R87" s="9"/>
      <c r="S87" s="16"/>
    </row>
    <row r="88" spans="1:21" s="29" customFormat="1" ht="18.75">
      <c r="A88" s="24"/>
      <c r="B88" s="167"/>
      <c r="C88" s="195" t="s">
        <v>46</v>
      </c>
      <c r="D88" s="42">
        <v>2020</v>
      </c>
      <c r="E88" s="156" t="str">
        <f>E83</f>
        <v>Відділ культури і туризму </v>
      </c>
      <c r="F88" s="43">
        <f>F75+F79</f>
        <v>13.4</v>
      </c>
      <c r="G88" s="43">
        <f>G83</f>
        <v>81.10000000000001</v>
      </c>
      <c r="H88" s="43"/>
      <c r="I88" s="43">
        <f>F88+G88</f>
        <v>94.50000000000001</v>
      </c>
      <c r="J88" s="27"/>
      <c r="K88" s="27"/>
      <c r="L88" s="28"/>
      <c r="M88" s="28"/>
      <c r="N88" s="28"/>
      <c r="O88" s="28"/>
      <c r="P88" s="28"/>
      <c r="Q88" s="28"/>
      <c r="R88" s="28"/>
      <c r="S88" s="28"/>
      <c r="T88" s="28"/>
      <c r="U88" s="28"/>
    </row>
    <row r="89" spans="1:21" s="29" customFormat="1" ht="18.75">
      <c r="A89" s="24"/>
      <c r="B89" s="167"/>
      <c r="C89" s="196"/>
      <c r="D89" s="42">
        <v>2021</v>
      </c>
      <c r="E89" s="157"/>
      <c r="F89" s="43">
        <f>F72+F76+F80+F86</f>
        <v>73</v>
      </c>
      <c r="G89" s="43">
        <f>G84</f>
        <v>0</v>
      </c>
      <c r="H89" s="43"/>
      <c r="I89" s="43">
        <f>F89+G89</f>
        <v>73</v>
      </c>
      <c r="J89" s="27"/>
      <c r="K89" s="27"/>
      <c r="L89" s="28"/>
      <c r="M89" s="28"/>
      <c r="N89" s="28"/>
      <c r="O89" s="28"/>
      <c r="P89" s="28"/>
      <c r="Q89" s="28"/>
      <c r="R89" s="28"/>
      <c r="S89" s="28"/>
      <c r="T89" s="28"/>
      <c r="U89" s="28"/>
    </row>
    <row r="90" spans="1:21" s="29" customFormat="1" ht="18.75">
      <c r="A90" s="24"/>
      <c r="B90" s="167"/>
      <c r="C90" s="196"/>
      <c r="D90" s="42">
        <v>2022</v>
      </c>
      <c r="E90" s="157"/>
      <c r="F90" s="43">
        <f>F73+F77+F81</f>
        <v>120</v>
      </c>
      <c r="G90" s="43">
        <f>G85</f>
        <v>50</v>
      </c>
      <c r="H90" s="43"/>
      <c r="I90" s="43">
        <f>F90+G90</f>
        <v>170</v>
      </c>
      <c r="J90" s="27"/>
      <c r="K90" s="27"/>
      <c r="L90" s="28"/>
      <c r="M90" s="28"/>
      <c r="N90" s="28"/>
      <c r="O90" s="28"/>
      <c r="P90" s="28"/>
      <c r="Q90" s="28"/>
      <c r="R90" s="28"/>
      <c r="S90" s="28"/>
      <c r="T90" s="28"/>
      <c r="U90" s="28"/>
    </row>
    <row r="91" spans="1:21" s="29" customFormat="1" ht="18.75">
      <c r="A91" s="24"/>
      <c r="B91" s="167"/>
      <c r="C91" s="196"/>
      <c r="D91" s="42" t="s">
        <v>38</v>
      </c>
      <c r="E91" s="197"/>
      <c r="F91" s="43">
        <f>SUM(F88:F90)</f>
        <v>206.4</v>
      </c>
      <c r="G91" s="43">
        <f>SUM(G88:G90)</f>
        <v>131.10000000000002</v>
      </c>
      <c r="H91" s="43">
        <f>SUM(H88:H90)</f>
        <v>0</v>
      </c>
      <c r="I91" s="43">
        <f>SUM(I88:I90)</f>
        <v>337.5</v>
      </c>
      <c r="J91" s="27"/>
      <c r="K91" s="27"/>
      <c r="L91" s="28"/>
      <c r="M91" s="28"/>
      <c r="N91" s="28"/>
      <c r="O91" s="28"/>
      <c r="P91" s="28"/>
      <c r="Q91" s="28"/>
      <c r="R91" s="28"/>
      <c r="S91" s="28"/>
      <c r="T91" s="28"/>
      <c r="U91" s="28"/>
    </row>
    <row r="92" spans="1:11" s="11" customFormat="1" ht="22.5" customHeight="1">
      <c r="A92" s="9"/>
      <c r="B92" s="186" t="s">
        <v>47</v>
      </c>
      <c r="C92" s="187"/>
      <c r="D92" s="188"/>
      <c r="E92" s="188"/>
      <c r="F92" s="188"/>
      <c r="G92" s="188"/>
      <c r="H92" s="188"/>
      <c r="I92" s="189"/>
      <c r="J92" s="9"/>
      <c r="K92" s="9"/>
    </row>
    <row r="93" spans="2:9" s="80" customFormat="1" ht="17.25" customHeight="1">
      <c r="B93" s="172" t="s">
        <v>22</v>
      </c>
      <c r="C93" s="81" t="s">
        <v>84</v>
      </c>
      <c r="D93" s="82">
        <v>2020</v>
      </c>
      <c r="E93" s="175" t="str">
        <f>E83</f>
        <v>Відділ культури і туризму </v>
      </c>
      <c r="F93" s="82">
        <v>22.6</v>
      </c>
      <c r="G93" s="82"/>
      <c r="H93" s="82"/>
      <c r="I93" s="82">
        <f>F93</f>
        <v>22.6</v>
      </c>
    </row>
    <row r="94" spans="2:9" s="80" customFormat="1" ht="17.25" customHeight="1">
      <c r="B94" s="172"/>
      <c r="C94" s="81" t="s">
        <v>90</v>
      </c>
      <c r="D94" s="82">
        <v>2020</v>
      </c>
      <c r="E94" s="175"/>
      <c r="F94" s="82">
        <v>22.8</v>
      </c>
      <c r="G94" s="82"/>
      <c r="H94" s="82"/>
      <c r="I94" s="82">
        <f>F94</f>
        <v>22.8</v>
      </c>
    </row>
    <row r="95" spans="2:9" s="80" customFormat="1" ht="17.25" customHeight="1">
      <c r="B95" s="172"/>
      <c r="C95" s="33" t="s">
        <v>91</v>
      </c>
      <c r="D95" s="82">
        <v>2020</v>
      </c>
      <c r="E95" s="175"/>
      <c r="F95" s="82">
        <v>26.4</v>
      </c>
      <c r="G95" s="82"/>
      <c r="H95" s="82"/>
      <c r="I95" s="82">
        <f>F95</f>
        <v>26.4</v>
      </c>
    </row>
    <row r="96" spans="2:9" s="80" customFormat="1" ht="42.75" customHeight="1">
      <c r="B96" s="172"/>
      <c r="C96" s="104" t="s">
        <v>104</v>
      </c>
      <c r="D96" s="82">
        <v>2020</v>
      </c>
      <c r="E96" s="175"/>
      <c r="F96" s="82"/>
      <c r="G96" s="82">
        <v>8.1</v>
      </c>
      <c r="H96" s="82"/>
      <c r="I96" s="82">
        <f>G96</f>
        <v>8.1</v>
      </c>
    </row>
    <row r="97" spans="2:9" ht="18.75" customHeight="1">
      <c r="B97" s="172"/>
      <c r="C97" s="30" t="s">
        <v>101</v>
      </c>
      <c r="D97" s="19">
        <v>2021</v>
      </c>
      <c r="E97" s="166"/>
      <c r="F97" s="20">
        <v>23.5</v>
      </c>
      <c r="G97" s="20"/>
      <c r="H97" s="20"/>
      <c r="I97" s="82">
        <f>F97</f>
        <v>23.5</v>
      </c>
    </row>
    <row r="98" spans="2:9" ht="18" customHeight="1">
      <c r="B98" s="173"/>
      <c r="C98" s="34" t="s">
        <v>50</v>
      </c>
      <c r="D98" s="19">
        <v>2022</v>
      </c>
      <c r="E98" s="166"/>
      <c r="F98" s="20">
        <v>50</v>
      </c>
      <c r="G98" s="20"/>
      <c r="H98" s="20"/>
      <c r="I98" s="31">
        <f>F98</f>
        <v>50</v>
      </c>
    </row>
    <row r="99" spans="1:17" s="38" customFormat="1" ht="18.75">
      <c r="A99" s="9"/>
      <c r="B99" s="36"/>
      <c r="C99" s="37" t="str">
        <f>C107</f>
        <v>Всього:</v>
      </c>
      <c r="D99" s="17" t="s">
        <v>38</v>
      </c>
      <c r="E99" s="166"/>
      <c r="F99" s="18">
        <f>SUM(F93:F98)</f>
        <v>145.3</v>
      </c>
      <c r="G99" s="18">
        <f>SUM(G92:G98)</f>
        <v>8.1</v>
      </c>
      <c r="H99" s="18">
        <f>SUM(H92:H98)</f>
        <v>0</v>
      </c>
      <c r="I99" s="18">
        <f>SUM(I93:I98)</f>
        <v>153.4</v>
      </c>
      <c r="J99" s="9"/>
      <c r="K99" s="9"/>
      <c r="L99" s="9"/>
      <c r="M99" s="9"/>
      <c r="N99" s="9"/>
      <c r="O99" s="9"/>
      <c r="P99" s="9"/>
      <c r="Q99" s="16"/>
    </row>
    <row r="100" spans="2:16" ht="18.75">
      <c r="B100" s="171" t="s">
        <v>23</v>
      </c>
      <c r="C100" s="198" t="str">
        <f>C75</f>
        <v>Придбання оргтехніки, придбання меблів, обладнання та інше;</v>
      </c>
      <c r="D100" s="19">
        <v>2020</v>
      </c>
      <c r="E100" s="175" t="str">
        <f>E93</f>
        <v>Відділ культури і туризму </v>
      </c>
      <c r="F100" s="20">
        <v>10.1</v>
      </c>
      <c r="G100" s="20">
        <v>2</v>
      </c>
      <c r="H100" s="20"/>
      <c r="I100" s="20">
        <f>F100+H100+G100</f>
        <v>12.1</v>
      </c>
      <c r="L100" s="1"/>
      <c r="M100" s="1"/>
      <c r="N100" s="1"/>
      <c r="O100" s="1"/>
      <c r="P100" s="1"/>
    </row>
    <row r="101" spans="2:16" ht="18.75">
      <c r="B101" s="178"/>
      <c r="C101" s="198"/>
      <c r="D101" s="19">
        <v>2021</v>
      </c>
      <c r="E101" s="175"/>
      <c r="F101" s="20">
        <v>0</v>
      </c>
      <c r="G101" s="20"/>
      <c r="H101" s="20"/>
      <c r="I101" s="20">
        <f>F101+H101+G101</f>
        <v>0</v>
      </c>
      <c r="L101" s="1"/>
      <c r="M101" s="1"/>
      <c r="N101" s="1"/>
      <c r="O101" s="1"/>
      <c r="P101" s="1"/>
    </row>
    <row r="102" spans="2:16" ht="18.75">
      <c r="B102" s="158"/>
      <c r="C102" s="198"/>
      <c r="D102" s="19">
        <v>2022</v>
      </c>
      <c r="E102" s="175"/>
      <c r="F102" s="20">
        <v>5</v>
      </c>
      <c r="G102" s="20"/>
      <c r="H102" s="20"/>
      <c r="I102" s="20">
        <f>F102+H102+G102</f>
        <v>5</v>
      </c>
      <c r="L102" s="1"/>
      <c r="M102" s="1"/>
      <c r="N102" s="1"/>
      <c r="O102" s="1"/>
      <c r="P102" s="1"/>
    </row>
    <row r="103" spans="1:17" s="38" customFormat="1" ht="18.75">
      <c r="A103" s="9"/>
      <c r="B103" s="39"/>
      <c r="C103" s="40" t="s">
        <v>13</v>
      </c>
      <c r="D103" s="17" t="s">
        <v>38</v>
      </c>
      <c r="E103" s="175"/>
      <c r="F103" s="18">
        <f>SUM(F100:F102)</f>
        <v>15.1</v>
      </c>
      <c r="G103" s="18">
        <f>G100</f>
        <v>2</v>
      </c>
      <c r="H103" s="18">
        <f>SUM(H100:H102)</f>
        <v>0</v>
      </c>
      <c r="I103" s="18">
        <f>F103+H103+G103</f>
        <v>17.1</v>
      </c>
      <c r="J103" s="9"/>
      <c r="K103" s="9"/>
      <c r="L103" s="9"/>
      <c r="M103" s="9"/>
      <c r="N103" s="9"/>
      <c r="O103" s="9"/>
      <c r="P103" s="9"/>
      <c r="Q103" s="16"/>
    </row>
    <row r="104" spans="2:9" ht="17.25" customHeight="1">
      <c r="B104" s="179" t="s">
        <v>24</v>
      </c>
      <c r="C104" s="180" t="str">
        <f>C79</f>
        <v>Забезпечення виконання протипожежних заходів
(повірка вогнегасників, навчання персоналу по протипожежній безпеці та інше).</v>
      </c>
      <c r="D104" s="19">
        <v>2020</v>
      </c>
      <c r="E104" s="149" t="str">
        <f>E100</f>
        <v>Відділ культури і туризму </v>
      </c>
      <c r="F104" s="20">
        <f>2+0.26+0.04</f>
        <v>2.3</v>
      </c>
      <c r="G104" s="20"/>
      <c r="H104" s="20"/>
      <c r="I104" s="20">
        <f>F104+H104</f>
        <v>2.3</v>
      </c>
    </row>
    <row r="105" spans="2:9" ht="18.75" customHeight="1">
      <c r="B105" s="175"/>
      <c r="C105" s="181"/>
      <c r="D105" s="19">
        <v>2021</v>
      </c>
      <c r="E105" s="150"/>
      <c r="F105" s="20">
        <v>3.7</v>
      </c>
      <c r="G105" s="20">
        <v>1.4</v>
      </c>
      <c r="H105" s="20"/>
      <c r="I105" s="20">
        <f>F105+H105+G105</f>
        <v>5.1</v>
      </c>
    </row>
    <row r="106" spans="2:9" ht="19.5" customHeight="1">
      <c r="B106" s="175"/>
      <c r="C106" s="182"/>
      <c r="D106" s="19">
        <v>2022</v>
      </c>
      <c r="E106" s="150"/>
      <c r="F106" s="20">
        <v>2.5</v>
      </c>
      <c r="G106" s="20"/>
      <c r="H106" s="20"/>
      <c r="I106" s="20">
        <f>F106+H106</f>
        <v>2.5</v>
      </c>
    </row>
    <row r="107" spans="1:11" s="11" customFormat="1" ht="15.75" customHeight="1">
      <c r="A107" s="9"/>
      <c r="B107" s="36"/>
      <c r="C107" s="37" t="s">
        <v>13</v>
      </c>
      <c r="D107" s="17" t="s">
        <v>38</v>
      </c>
      <c r="E107" s="150"/>
      <c r="F107" s="18">
        <f>F104+F105+F106</f>
        <v>8.5</v>
      </c>
      <c r="G107" s="18">
        <f>G104+G105+G106</f>
        <v>1.4</v>
      </c>
      <c r="H107" s="18">
        <f>H104+H105+H106</f>
        <v>0</v>
      </c>
      <c r="I107" s="18">
        <f>I104+I105+I106</f>
        <v>9.899999999999999</v>
      </c>
      <c r="J107" s="9"/>
      <c r="K107" s="9"/>
    </row>
    <row r="108" spans="2:9" ht="18.75">
      <c r="B108" s="179" t="s">
        <v>25</v>
      </c>
      <c r="C108" s="190" t="s">
        <v>51</v>
      </c>
      <c r="D108" s="8">
        <v>2020</v>
      </c>
      <c r="E108" s="149" t="str">
        <f>E104</f>
        <v>Відділ культури і туризму </v>
      </c>
      <c r="F108" s="20">
        <v>0</v>
      </c>
      <c r="G108" s="20"/>
      <c r="H108" s="20"/>
      <c r="I108" s="20">
        <f>F108+H108</f>
        <v>0</v>
      </c>
    </row>
    <row r="109" spans="2:9" ht="18.75">
      <c r="B109" s="175"/>
      <c r="C109" s="191"/>
      <c r="D109" s="8">
        <v>2021</v>
      </c>
      <c r="E109" s="150"/>
      <c r="F109" s="20">
        <v>0</v>
      </c>
      <c r="G109" s="20"/>
      <c r="H109" s="20"/>
      <c r="I109" s="20">
        <f>F109+H109</f>
        <v>0</v>
      </c>
    </row>
    <row r="110" spans="2:9" ht="19.5" customHeight="1">
      <c r="B110" s="175"/>
      <c r="C110" s="191"/>
      <c r="D110" s="44">
        <v>2022</v>
      </c>
      <c r="E110" s="150"/>
      <c r="F110" s="45">
        <v>15</v>
      </c>
      <c r="G110" s="45"/>
      <c r="H110" s="45"/>
      <c r="I110" s="45">
        <f>F110+H110</f>
        <v>15</v>
      </c>
    </row>
    <row r="111" spans="1:18" s="38" customFormat="1" ht="18.75">
      <c r="A111" s="9"/>
      <c r="B111" s="39"/>
      <c r="C111" s="37" t="str">
        <f>C107</f>
        <v>Всього:</v>
      </c>
      <c r="D111" s="41" t="s">
        <v>38</v>
      </c>
      <c r="E111" s="150"/>
      <c r="F111" s="18">
        <f>SUM(F108:F110)</f>
        <v>15</v>
      </c>
      <c r="G111" s="18"/>
      <c r="H111" s="18">
        <f>SUM(H108:H110)</f>
        <v>0</v>
      </c>
      <c r="I111" s="18">
        <f>F111+H111</f>
        <v>15</v>
      </c>
      <c r="J111" s="9"/>
      <c r="K111" s="9"/>
      <c r="L111" s="9"/>
      <c r="M111" s="9"/>
      <c r="N111" s="9"/>
      <c r="O111" s="9"/>
      <c r="P111" s="9"/>
      <c r="Q111" s="9"/>
      <c r="R111" s="16"/>
    </row>
    <row r="112" spans="1:22" s="29" customFormat="1" ht="18.75">
      <c r="A112" s="24"/>
      <c r="B112" s="167"/>
      <c r="C112" s="195" t="s">
        <v>48</v>
      </c>
      <c r="D112" s="42">
        <v>2020</v>
      </c>
      <c r="E112" s="156" t="str">
        <f>E108</f>
        <v>Відділ культури і туризму </v>
      </c>
      <c r="F112" s="43">
        <f>F94+F95+F93+F96+F100+F104+F108</f>
        <v>84.2</v>
      </c>
      <c r="G112" s="43">
        <f>G96+G100+G104+G108</f>
        <v>10.1</v>
      </c>
      <c r="H112" s="43"/>
      <c r="I112" s="43">
        <f>F112+G112+H112</f>
        <v>94.3</v>
      </c>
      <c r="J112" s="27"/>
      <c r="K112" s="27"/>
      <c r="L112" s="28"/>
      <c r="M112" s="28"/>
      <c r="N112" s="28"/>
      <c r="O112" s="28"/>
      <c r="P112" s="28"/>
      <c r="Q112" s="28"/>
      <c r="R112" s="28"/>
      <c r="S112" s="28"/>
      <c r="T112" s="28"/>
      <c r="U112" s="28"/>
      <c r="V112" s="28"/>
    </row>
    <row r="113" spans="1:22" s="29" customFormat="1" ht="18.75">
      <c r="A113" s="24"/>
      <c r="B113" s="167"/>
      <c r="C113" s="196"/>
      <c r="D113" s="42">
        <v>2021</v>
      </c>
      <c r="E113" s="157"/>
      <c r="F113" s="43">
        <f>F97+F101+F105+F109</f>
        <v>27.2</v>
      </c>
      <c r="G113" s="43">
        <f>+G101+G105+G109</f>
        <v>1.4</v>
      </c>
      <c r="H113" s="43"/>
      <c r="I113" s="43">
        <f>F113+G113+H113</f>
        <v>28.599999999999998</v>
      </c>
      <c r="J113" s="27"/>
      <c r="K113" s="27"/>
      <c r="L113" s="28"/>
      <c r="M113" s="28"/>
      <c r="N113" s="28"/>
      <c r="O113" s="28"/>
      <c r="P113" s="28"/>
      <c r="Q113" s="28"/>
      <c r="R113" s="28"/>
      <c r="S113" s="28"/>
      <c r="T113" s="28"/>
      <c r="U113" s="28"/>
      <c r="V113" s="28"/>
    </row>
    <row r="114" spans="1:22" s="29" customFormat="1" ht="18.75">
      <c r="A114" s="24"/>
      <c r="B114" s="167"/>
      <c r="C114" s="196"/>
      <c r="D114" s="42">
        <v>2022</v>
      </c>
      <c r="E114" s="157"/>
      <c r="F114" s="43">
        <f>F98+F102+F106+F110</f>
        <v>72.5</v>
      </c>
      <c r="G114" s="43">
        <f>G97+G102+G106+G110</f>
        <v>0</v>
      </c>
      <c r="H114" s="43"/>
      <c r="I114" s="43">
        <f>F114+G114+H114</f>
        <v>72.5</v>
      </c>
      <c r="J114" s="27"/>
      <c r="K114" s="27"/>
      <c r="L114" s="28"/>
      <c r="M114" s="28"/>
      <c r="N114" s="28"/>
      <c r="O114" s="28"/>
      <c r="P114" s="28"/>
      <c r="Q114" s="28"/>
      <c r="R114" s="28"/>
      <c r="S114" s="28"/>
      <c r="T114" s="28"/>
      <c r="U114" s="28"/>
      <c r="V114" s="28"/>
    </row>
    <row r="115" spans="1:22" s="29" customFormat="1" ht="20.25" customHeight="1">
      <c r="A115" s="24"/>
      <c r="B115" s="167"/>
      <c r="C115" s="196"/>
      <c r="D115" s="42" t="s">
        <v>38</v>
      </c>
      <c r="E115" s="197"/>
      <c r="F115" s="43">
        <f>SUM(F112:F114)</f>
        <v>183.9</v>
      </c>
      <c r="G115" s="43">
        <f>G112+G113+G114</f>
        <v>11.5</v>
      </c>
      <c r="H115" s="43">
        <v>0</v>
      </c>
      <c r="I115" s="43">
        <f>SUM(I112:I114)</f>
        <v>195.39999999999998</v>
      </c>
      <c r="J115" s="27"/>
      <c r="K115" s="27"/>
      <c r="L115" s="28"/>
      <c r="M115" s="28"/>
      <c r="N115" s="28"/>
      <c r="O115" s="28"/>
      <c r="P115" s="28"/>
      <c r="Q115" s="28"/>
      <c r="R115" s="28"/>
      <c r="S115" s="28"/>
      <c r="T115" s="28"/>
      <c r="U115" s="28"/>
      <c r="V115" s="28"/>
    </row>
    <row r="116" spans="1:11" s="11" customFormat="1" ht="23.25" customHeight="1">
      <c r="A116" s="9"/>
      <c r="B116" s="186" t="s">
        <v>82</v>
      </c>
      <c r="C116" s="187"/>
      <c r="D116" s="188"/>
      <c r="E116" s="188"/>
      <c r="F116" s="188"/>
      <c r="G116" s="188"/>
      <c r="H116" s="188"/>
      <c r="I116" s="189"/>
      <c r="J116" s="9"/>
      <c r="K116" s="9"/>
    </row>
    <row r="117" spans="2:9" ht="16.5" customHeight="1">
      <c r="B117" s="172" t="s">
        <v>26</v>
      </c>
      <c r="C117" s="91" t="s">
        <v>95</v>
      </c>
      <c r="D117" s="19">
        <v>2020</v>
      </c>
      <c r="E117" s="149" t="str">
        <f>E108</f>
        <v>Відділ культури і туризму </v>
      </c>
      <c r="F117" s="20">
        <v>16.7</v>
      </c>
      <c r="G117" s="20"/>
      <c r="H117" s="20"/>
      <c r="I117" s="90">
        <f>F117</f>
        <v>16.7</v>
      </c>
    </row>
    <row r="118" spans="2:9" ht="36.75" customHeight="1">
      <c r="B118" s="172"/>
      <c r="C118" s="93" t="s">
        <v>102</v>
      </c>
      <c r="D118" s="19">
        <v>2021</v>
      </c>
      <c r="E118" s="150"/>
      <c r="F118" s="20">
        <v>39.7</v>
      </c>
      <c r="G118" s="20"/>
      <c r="H118" s="20"/>
      <c r="I118" s="35">
        <f>F118+G118</f>
        <v>39.7</v>
      </c>
    </row>
    <row r="119" spans="2:9" ht="36.75" customHeight="1">
      <c r="B119" s="172"/>
      <c r="C119" s="117" t="s">
        <v>122</v>
      </c>
      <c r="D119" s="19">
        <v>2021</v>
      </c>
      <c r="E119" s="150"/>
      <c r="F119" s="20">
        <v>50</v>
      </c>
      <c r="G119" s="20"/>
      <c r="H119" s="20"/>
      <c r="I119" s="35">
        <f>F119+G119</f>
        <v>50</v>
      </c>
    </row>
    <row r="120" spans="2:9" ht="38.25" customHeight="1">
      <c r="B120" s="172"/>
      <c r="C120" s="117" t="s">
        <v>123</v>
      </c>
      <c r="D120" s="19">
        <v>2021</v>
      </c>
      <c r="E120" s="150"/>
      <c r="F120" s="20">
        <v>22</v>
      </c>
      <c r="G120" s="20"/>
      <c r="H120" s="20"/>
      <c r="I120" s="35">
        <f>F120+G120</f>
        <v>22</v>
      </c>
    </row>
    <row r="121" spans="2:9" ht="16.5" customHeight="1">
      <c r="B121" s="172"/>
      <c r="C121" s="92" t="s">
        <v>52</v>
      </c>
      <c r="D121" s="19">
        <v>2022</v>
      </c>
      <c r="E121" s="150"/>
      <c r="F121" s="20"/>
      <c r="G121" s="20">
        <v>303.7</v>
      </c>
      <c r="H121" s="20"/>
      <c r="I121" s="35">
        <f>F121+G121</f>
        <v>303.7</v>
      </c>
    </row>
    <row r="122" spans="2:9" ht="18.75">
      <c r="B122" s="172"/>
      <c r="C122" s="34" t="s">
        <v>54</v>
      </c>
      <c r="D122" s="19">
        <v>2022</v>
      </c>
      <c r="E122" s="150"/>
      <c r="F122" s="20">
        <v>60</v>
      </c>
      <c r="G122" s="20"/>
      <c r="H122" s="20"/>
      <c r="I122" s="31">
        <f>F122</f>
        <v>60</v>
      </c>
    </row>
    <row r="123" spans="2:9" ht="18.75" customHeight="1">
      <c r="B123" s="172"/>
      <c r="C123" s="92" t="s">
        <v>103</v>
      </c>
      <c r="D123" s="19">
        <v>2022</v>
      </c>
      <c r="E123" s="150"/>
      <c r="F123" s="20">
        <v>40</v>
      </c>
      <c r="G123" s="20"/>
      <c r="H123" s="20"/>
      <c r="I123" s="35">
        <f>F123+G123</f>
        <v>40</v>
      </c>
    </row>
    <row r="124" spans="2:9" ht="18.75" customHeight="1">
      <c r="B124" s="172"/>
      <c r="C124" s="92" t="s">
        <v>53</v>
      </c>
      <c r="D124" s="19">
        <v>2022</v>
      </c>
      <c r="E124" s="150"/>
      <c r="F124" s="20"/>
      <c r="G124" s="20">
        <v>200</v>
      </c>
      <c r="H124" s="20"/>
      <c r="I124" s="35">
        <f>F124+G124</f>
        <v>200</v>
      </c>
    </row>
    <row r="125" spans="2:9" ht="18.75">
      <c r="B125" s="173"/>
      <c r="C125" s="34" t="s">
        <v>55</v>
      </c>
      <c r="D125" s="19">
        <v>2022</v>
      </c>
      <c r="E125" s="150"/>
      <c r="F125" s="20"/>
      <c r="G125" s="20">
        <v>150</v>
      </c>
      <c r="H125" s="20"/>
      <c r="I125" s="35">
        <f>F125+G125</f>
        <v>150</v>
      </c>
    </row>
    <row r="126" spans="1:17" s="38" customFormat="1" ht="18.75">
      <c r="A126" s="9"/>
      <c r="B126" s="36"/>
      <c r="C126" s="37" t="str">
        <f>C134</f>
        <v>Всього:</v>
      </c>
      <c r="D126" s="17" t="s">
        <v>38</v>
      </c>
      <c r="E126" s="151"/>
      <c r="F126" s="18">
        <f>SUM(F117:F125)</f>
        <v>228.4</v>
      </c>
      <c r="G126" s="18">
        <f>SUM(G117:G125)</f>
        <v>653.7</v>
      </c>
      <c r="H126" s="18">
        <f>SUM(H116:H122)</f>
        <v>0</v>
      </c>
      <c r="I126" s="18">
        <f>SUM(I117:I125)</f>
        <v>882.1</v>
      </c>
      <c r="J126" s="9"/>
      <c r="K126" s="9"/>
      <c r="L126" s="9"/>
      <c r="M126" s="9"/>
      <c r="N126" s="9"/>
      <c r="O126" s="9"/>
      <c r="P126" s="9"/>
      <c r="Q126" s="16"/>
    </row>
    <row r="127" spans="2:16" ht="18" customHeight="1">
      <c r="B127" s="171" t="s">
        <v>27</v>
      </c>
      <c r="C127" s="198" t="s">
        <v>67</v>
      </c>
      <c r="D127" s="19">
        <v>2020</v>
      </c>
      <c r="E127" s="175" t="str">
        <f>E117</f>
        <v>Відділ культури і туризму </v>
      </c>
      <c r="F127" s="20">
        <f>3.8+5.04+1.7+2.52+0.8+0.04</f>
        <v>13.899999999999999</v>
      </c>
      <c r="G127" s="20"/>
      <c r="H127" s="20"/>
      <c r="I127" s="20">
        <f>F127+H127</f>
        <v>13.899999999999999</v>
      </c>
      <c r="L127" s="1"/>
      <c r="M127" s="1"/>
      <c r="N127" s="1"/>
      <c r="O127" s="1"/>
      <c r="P127" s="1"/>
    </row>
    <row r="128" spans="2:16" ht="17.25" customHeight="1">
      <c r="B128" s="178"/>
      <c r="C128" s="198"/>
      <c r="D128" s="19">
        <v>2021</v>
      </c>
      <c r="E128" s="175"/>
      <c r="F128" s="20">
        <v>28.5</v>
      </c>
      <c r="G128" s="20"/>
      <c r="H128" s="20"/>
      <c r="I128" s="20">
        <f>F128+H128</f>
        <v>28.5</v>
      </c>
      <c r="L128" s="1"/>
      <c r="M128" s="1"/>
      <c r="N128" s="1"/>
      <c r="O128" s="1"/>
      <c r="P128" s="1"/>
    </row>
    <row r="129" spans="2:16" ht="20.25" customHeight="1">
      <c r="B129" s="158"/>
      <c r="C129" s="198"/>
      <c r="D129" s="19">
        <v>2022</v>
      </c>
      <c r="E129" s="175"/>
      <c r="F129" s="20">
        <v>12</v>
      </c>
      <c r="G129" s="20"/>
      <c r="H129" s="20"/>
      <c r="I129" s="20">
        <f>F129+H129</f>
        <v>12</v>
      </c>
      <c r="L129" s="1"/>
      <c r="M129" s="1"/>
      <c r="N129" s="1"/>
      <c r="O129" s="1"/>
      <c r="P129" s="1"/>
    </row>
    <row r="130" spans="1:17" s="38" customFormat="1" ht="18.75">
      <c r="A130" s="9"/>
      <c r="B130" s="39"/>
      <c r="C130" s="40" t="s">
        <v>13</v>
      </c>
      <c r="D130" s="17" t="s">
        <v>38</v>
      </c>
      <c r="E130" s="175"/>
      <c r="F130" s="18">
        <f>SUM(F127:F129)</f>
        <v>54.4</v>
      </c>
      <c r="G130" s="18">
        <v>0</v>
      </c>
      <c r="H130" s="18">
        <f>SUM(H127:H129)</f>
        <v>0</v>
      </c>
      <c r="I130" s="18">
        <f>F130+H130</f>
        <v>54.4</v>
      </c>
      <c r="J130" s="9"/>
      <c r="K130" s="9"/>
      <c r="L130" s="9"/>
      <c r="M130" s="9"/>
      <c r="N130" s="9"/>
      <c r="O130" s="9"/>
      <c r="P130" s="9"/>
      <c r="Q130" s="16"/>
    </row>
    <row r="131" spans="2:9" ht="21" customHeight="1">
      <c r="B131" s="179" t="s">
        <v>28</v>
      </c>
      <c r="C131" s="199" t="s">
        <v>68</v>
      </c>
      <c r="D131" s="19">
        <v>2020</v>
      </c>
      <c r="E131" s="149" t="str">
        <f>E127</f>
        <v>Відділ культури і туризму </v>
      </c>
      <c r="F131" s="20">
        <f>9.772+3+1+0.24+0.088</f>
        <v>14.1</v>
      </c>
      <c r="G131" s="20"/>
      <c r="H131" s="20"/>
      <c r="I131" s="20">
        <f>F131+H131</f>
        <v>14.1</v>
      </c>
    </row>
    <row r="132" spans="2:9" ht="25.5" customHeight="1">
      <c r="B132" s="175"/>
      <c r="C132" s="200"/>
      <c r="D132" s="19">
        <v>2021</v>
      </c>
      <c r="E132" s="150"/>
      <c r="F132" s="20">
        <v>10.7</v>
      </c>
      <c r="G132" s="20"/>
      <c r="H132" s="20"/>
      <c r="I132" s="20">
        <f>F132+H132</f>
        <v>10.7</v>
      </c>
    </row>
    <row r="133" spans="2:9" ht="36.75" customHeight="1">
      <c r="B133" s="175"/>
      <c r="C133" s="201"/>
      <c r="D133" s="19">
        <v>2022</v>
      </c>
      <c r="E133" s="150"/>
      <c r="F133" s="20">
        <v>12</v>
      </c>
      <c r="G133" s="20"/>
      <c r="H133" s="20"/>
      <c r="I133" s="20">
        <f>F133+H133</f>
        <v>12</v>
      </c>
    </row>
    <row r="134" spans="1:11" s="11" customFormat="1" ht="15.75" customHeight="1">
      <c r="A134" s="9"/>
      <c r="B134" s="36"/>
      <c r="C134" s="37" t="s">
        <v>13</v>
      </c>
      <c r="D134" s="17" t="s">
        <v>38</v>
      </c>
      <c r="E134" s="150"/>
      <c r="F134" s="18">
        <f>F131+F132+F133</f>
        <v>36.8</v>
      </c>
      <c r="G134" s="18">
        <f>G131+G132+G133</f>
        <v>0</v>
      </c>
      <c r="H134" s="18">
        <f>H131+H132+H133</f>
        <v>0</v>
      </c>
      <c r="I134" s="18">
        <f>I131+I132+I133</f>
        <v>36.8</v>
      </c>
      <c r="J134" s="9"/>
      <c r="K134" s="9"/>
    </row>
    <row r="135" spans="2:9" ht="20.25" customHeight="1">
      <c r="B135" s="179" t="s">
        <v>29</v>
      </c>
      <c r="C135" s="190" t="s">
        <v>62</v>
      </c>
      <c r="D135" s="119">
        <v>2020</v>
      </c>
      <c r="E135" s="149" t="str">
        <f>E131</f>
        <v>Відділ культури і туризму </v>
      </c>
      <c r="F135" s="20">
        <v>0</v>
      </c>
      <c r="G135" s="20"/>
      <c r="H135" s="20"/>
      <c r="I135" s="20">
        <f>F135+H135+G135</f>
        <v>0</v>
      </c>
    </row>
    <row r="136" spans="2:9" ht="16.5" customHeight="1">
      <c r="B136" s="175"/>
      <c r="C136" s="191"/>
      <c r="D136" s="119">
        <v>2021</v>
      </c>
      <c r="E136" s="150"/>
      <c r="F136" s="20">
        <v>24.2</v>
      </c>
      <c r="G136" s="20">
        <v>175.9</v>
      </c>
      <c r="H136" s="20"/>
      <c r="I136" s="20">
        <f>F136+H136+G136</f>
        <v>200.1</v>
      </c>
    </row>
    <row r="137" spans="2:9" ht="17.25" customHeight="1">
      <c r="B137" s="175"/>
      <c r="C137" s="191"/>
      <c r="D137" s="44">
        <v>2022</v>
      </c>
      <c r="E137" s="150"/>
      <c r="F137" s="45">
        <v>35</v>
      </c>
      <c r="G137" s="45"/>
      <c r="H137" s="45"/>
      <c r="I137" s="20">
        <f>F137+H137+G137</f>
        <v>35</v>
      </c>
    </row>
    <row r="138" spans="1:16" s="38" customFormat="1" ht="18.75">
      <c r="A138" s="9"/>
      <c r="B138" s="39"/>
      <c r="C138" s="37" t="str">
        <f>C134</f>
        <v>Всього:</v>
      </c>
      <c r="D138" s="41" t="s">
        <v>38</v>
      </c>
      <c r="E138" s="150"/>
      <c r="F138" s="18">
        <f>SUM(F135:F137)</f>
        <v>59.2</v>
      </c>
      <c r="G138" s="18">
        <f>SUM(G135:G137)</f>
        <v>175.9</v>
      </c>
      <c r="H138" s="18">
        <f>SUM(H135:H137)</f>
        <v>0</v>
      </c>
      <c r="I138" s="20">
        <f>F138+H138+G138</f>
        <v>235.10000000000002</v>
      </c>
      <c r="J138" s="9"/>
      <c r="K138" s="9"/>
      <c r="L138" s="9"/>
      <c r="M138" s="9"/>
      <c r="N138" s="9"/>
      <c r="O138" s="9"/>
      <c r="P138" s="16"/>
    </row>
    <row r="139" spans="1:17" s="29" customFormat="1" ht="18.75">
      <c r="A139" s="24"/>
      <c r="B139" s="167"/>
      <c r="C139" s="195" t="s">
        <v>61</v>
      </c>
      <c r="D139" s="42">
        <v>2020</v>
      </c>
      <c r="E139" s="156" t="str">
        <f>E135</f>
        <v>Відділ культури і туризму </v>
      </c>
      <c r="F139" s="43">
        <f>F117+F127+F131+F135</f>
        <v>44.699999999999996</v>
      </c>
      <c r="G139" s="43"/>
      <c r="H139" s="43"/>
      <c r="I139" s="43">
        <f>F139+G139+H139</f>
        <v>44.699999999999996</v>
      </c>
      <c r="J139" s="27"/>
      <c r="K139" s="27"/>
      <c r="L139" s="28"/>
      <c r="M139" s="28"/>
      <c r="N139" s="28"/>
      <c r="O139" s="28"/>
      <c r="P139" s="28"/>
      <c r="Q139" s="28"/>
    </row>
    <row r="140" spans="1:17" s="29" customFormat="1" ht="18.75">
      <c r="A140" s="24"/>
      <c r="B140" s="167"/>
      <c r="C140" s="196"/>
      <c r="D140" s="42">
        <v>2021</v>
      </c>
      <c r="E140" s="157"/>
      <c r="F140" s="43">
        <f>F118+F128+F132+F136+F119+F120</f>
        <v>175.10000000000002</v>
      </c>
      <c r="G140" s="43">
        <f>G136</f>
        <v>175.9</v>
      </c>
      <c r="H140" s="43"/>
      <c r="I140" s="43">
        <f>F140+G140+H140</f>
        <v>351</v>
      </c>
      <c r="J140" s="27"/>
      <c r="K140" s="27"/>
      <c r="L140" s="28"/>
      <c r="M140" s="28"/>
      <c r="N140" s="28"/>
      <c r="O140" s="28"/>
      <c r="P140" s="28"/>
      <c r="Q140" s="28"/>
    </row>
    <row r="141" spans="1:17" s="29" customFormat="1" ht="18.75">
      <c r="A141" s="24"/>
      <c r="B141" s="167"/>
      <c r="C141" s="196"/>
      <c r="D141" s="42">
        <v>2022</v>
      </c>
      <c r="E141" s="157"/>
      <c r="F141" s="43">
        <f>F122+F123+F125+F129+F133+F137</f>
        <v>159</v>
      </c>
      <c r="G141" s="43">
        <f>G121+G124+G125</f>
        <v>653.7</v>
      </c>
      <c r="H141" s="43"/>
      <c r="I141" s="43">
        <f>F141+G141+H141</f>
        <v>812.7</v>
      </c>
      <c r="J141" s="27"/>
      <c r="K141" s="27"/>
      <c r="L141" s="28"/>
      <c r="M141" s="28"/>
      <c r="N141" s="28"/>
      <c r="O141" s="28"/>
      <c r="P141" s="28"/>
      <c r="Q141" s="28"/>
    </row>
    <row r="142" spans="1:17" s="29" customFormat="1" ht="18.75">
      <c r="A142" s="24"/>
      <c r="B142" s="167"/>
      <c r="C142" s="196"/>
      <c r="D142" s="42" t="s">
        <v>38</v>
      </c>
      <c r="E142" s="197"/>
      <c r="F142" s="43">
        <f>SUM(F139:F141)</f>
        <v>378.8</v>
      </c>
      <c r="G142" s="43">
        <f>SUM(G139:G141)</f>
        <v>829.6</v>
      </c>
      <c r="H142" s="43">
        <f>SUM(H139:H141)</f>
        <v>0</v>
      </c>
      <c r="I142" s="43">
        <f>SUM(I139:I141)</f>
        <v>1208.4</v>
      </c>
      <c r="J142" s="27"/>
      <c r="K142" s="27"/>
      <c r="L142" s="28"/>
      <c r="M142" s="28"/>
      <c r="N142" s="28"/>
      <c r="O142" s="28"/>
      <c r="P142" s="28"/>
      <c r="Q142" s="28"/>
    </row>
    <row r="143" spans="1:11" s="11" customFormat="1" ht="18.75" customHeight="1">
      <c r="A143" s="9"/>
      <c r="B143" s="186" t="s">
        <v>80</v>
      </c>
      <c r="C143" s="187"/>
      <c r="D143" s="188"/>
      <c r="E143" s="188"/>
      <c r="F143" s="188"/>
      <c r="G143" s="188"/>
      <c r="H143" s="188"/>
      <c r="I143" s="189"/>
      <c r="J143" s="9"/>
      <c r="K143" s="9"/>
    </row>
    <row r="144" spans="2:9" ht="18.75">
      <c r="B144" s="171" t="s">
        <v>30</v>
      </c>
      <c r="C144" s="180" t="s">
        <v>69</v>
      </c>
      <c r="D144" s="19">
        <v>2020</v>
      </c>
      <c r="E144" s="149" t="str">
        <f>E135</f>
        <v>Відділ культури і туризму </v>
      </c>
      <c r="F144" s="20">
        <f>3.75+3+0.05</f>
        <v>6.8</v>
      </c>
      <c r="G144" s="20"/>
      <c r="H144" s="20"/>
      <c r="I144" s="20">
        <f>F144+H144</f>
        <v>6.8</v>
      </c>
    </row>
    <row r="145" spans="2:9" ht="18.75">
      <c r="B145" s="178"/>
      <c r="C145" s="181"/>
      <c r="D145" s="19">
        <v>2021</v>
      </c>
      <c r="E145" s="150"/>
      <c r="F145" s="20">
        <v>3.5</v>
      </c>
      <c r="G145" s="20"/>
      <c r="H145" s="20"/>
      <c r="I145" s="20">
        <f>F145+H145</f>
        <v>3.5</v>
      </c>
    </row>
    <row r="146" spans="2:9" ht="18.75">
      <c r="B146" s="158"/>
      <c r="C146" s="181"/>
      <c r="D146" s="46">
        <v>2022</v>
      </c>
      <c r="E146" s="150"/>
      <c r="F146" s="45">
        <v>7</v>
      </c>
      <c r="G146" s="45"/>
      <c r="H146" s="45"/>
      <c r="I146" s="45">
        <f>F146+H146</f>
        <v>7</v>
      </c>
    </row>
    <row r="147" spans="1:17" s="38" customFormat="1" ht="18.75">
      <c r="A147" s="9"/>
      <c r="B147" s="39"/>
      <c r="C147" s="40" t="s">
        <v>13</v>
      </c>
      <c r="D147" s="17" t="s">
        <v>38</v>
      </c>
      <c r="E147" s="150"/>
      <c r="F147" s="18">
        <f>SUM(F144:F146)</f>
        <v>17.3</v>
      </c>
      <c r="G147" s="18">
        <v>0</v>
      </c>
      <c r="H147" s="47">
        <f>SUM(H144:H146)</f>
        <v>0</v>
      </c>
      <c r="I147" s="18">
        <f>F147+H147</f>
        <v>17.3</v>
      </c>
      <c r="J147" s="9"/>
      <c r="K147" s="9"/>
      <c r="L147" s="9"/>
      <c r="M147" s="9"/>
      <c r="N147" s="9"/>
      <c r="O147" s="9"/>
      <c r="P147" s="9"/>
      <c r="Q147" s="16"/>
    </row>
    <row r="148" spans="2:9" ht="15" customHeight="1">
      <c r="B148" s="179" t="s">
        <v>31</v>
      </c>
      <c r="C148" s="180" t="s">
        <v>72</v>
      </c>
      <c r="D148" s="19">
        <v>2020</v>
      </c>
      <c r="E148" s="149" t="str">
        <f>E144</f>
        <v>Відділ культури і туризму </v>
      </c>
      <c r="F148" s="20">
        <f>0.54+0.06</f>
        <v>0.6000000000000001</v>
      </c>
      <c r="G148" s="20"/>
      <c r="H148" s="20"/>
      <c r="I148" s="20">
        <f>F148+H148</f>
        <v>0.6000000000000001</v>
      </c>
    </row>
    <row r="149" spans="2:9" ht="21" customHeight="1">
      <c r="B149" s="175"/>
      <c r="C149" s="181"/>
      <c r="D149" s="19">
        <v>2021</v>
      </c>
      <c r="E149" s="150"/>
      <c r="F149" s="20">
        <v>0.6</v>
      </c>
      <c r="G149" s="20"/>
      <c r="H149" s="20"/>
      <c r="I149" s="20">
        <f>F149+H149</f>
        <v>0.6</v>
      </c>
    </row>
    <row r="150" spans="2:9" ht="17.25" customHeight="1">
      <c r="B150" s="175"/>
      <c r="C150" s="182"/>
      <c r="D150" s="19">
        <v>2022</v>
      </c>
      <c r="E150" s="150"/>
      <c r="F150" s="20">
        <v>0.8</v>
      </c>
      <c r="G150" s="20"/>
      <c r="H150" s="20"/>
      <c r="I150" s="20">
        <f>F150+H150</f>
        <v>0.8</v>
      </c>
    </row>
    <row r="151" spans="1:11" s="11" customFormat="1" ht="15.75" customHeight="1">
      <c r="A151" s="9"/>
      <c r="B151" s="36"/>
      <c r="C151" s="37" t="s">
        <v>13</v>
      </c>
      <c r="D151" s="17" t="s">
        <v>38</v>
      </c>
      <c r="E151" s="150"/>
      <c r="F151" s="18">
        <f>F148+F149+F150</f>
        <v>2</v>
      </c>
      <c r="G151" s="18">
        <f>G148+G149+G150</f>
        <v>0</v>
      </c>
      <c r="H151" s="18">
        <f>H148+H149+H150</f>
        <v>0</v>
      </c>
      <c r="I151" s="18">
        <f>I148+I149+I150</f>
        <v>2</v>
      </c>
      <c r="J151" s="9"/>
      <c r="K151" s="9"/>
    </row>
    <row r="152" spans="2:9" ht="18" customHeight="1">
      <c r="B152" s="179" t="s">
        <v>32</v>
      </c>
      <c r="C152" s="202" t="s">
        <v>57</v>
      </c>
      <c r="D152" s="8">
        <v>2020</v>
      </c>
      <c r="E152" s="149" t="str">
        <f>E148</f>
        <v>Відділ культури і туризму </v>
      </c>
      <c r="F152" s="20">
        <v>0</v>
      </c>
      <c r="G152" s="20"/>
      <c r="H152" s="20"/>
      <c r="I152" s="20">
        <f>F152+H152</f>
        <v>0</v>
      </c>
    </row>
    <row r="153" spans="2:9" ht="18" customHeight="1">
      <c r="B153" s="175"/>
      <c r="C153" s="203"/>
      <c r="D153" s="8">
        <v>2021</v>
      </c>
      <c r="E153" s="150"/>
      <c r="F153" s="20">
        <v>0</v>
      </c>
      <c r="G153" s="20"/>
      <c r="H153" s="20"/>
      <c r="I153" s="20">
        <f>F153+H153</f>
        <v>0</v>
      </c>
    </row>
    <row r="154" spans="2:9" ht="20.25" customHeight="1">
      <c r="B154" s="175"/>
      <c r="C154" s="204"/>
      <c r="D154" s="44">
        <v>2022</v>
      </c>
      <c r="E154" s="150"/>
      <c r="F154" s="45">
        <v>5</v>
      </c>
      <c r="G154" s="45"/>
      <c r="H154" s="45"/>
      <c r="I154" s="45">
        <f>F154+H154</f>
        <v>5</v>
      </c>
    </row>
    <row r="155" spans="1:17" s="38" customFormat="1" ht="18.75">
      <c r="A155" s="9"/>
      <c r="B155" s="39"/>
      <c r="C155" s="37" t="str">
        <f>C151</f>
        <v>Всього:</v>
      </c>
      <c r="D155" s="41" t="s">
        <v>38</v>
      </c>
      <c r="E155" s="150"/>
      <c r="F155" s="18">
        <f>SUM(F152:F154)</f>
        <v>5</v>
      </c>
      <c r="G155" s="18"/>
      <c r="H155" s="18">
        <f>SUM(H152:H154)</f>
        <v>0</v>
      </c>
      <c r="I155" s="18">
        <f>F155+H155</f>
        <v>5</v>
      </c>
      <c r="J155" s="9"/>
      <c r="K155" s="9"/>
      <c r="L155" s="9"/>
      <c r="M155" s="9"/>
      <c r="N155" s="9"/>
      <c r="O155" s="9"/>
      <c r="P155" s="9"/>
      <c r="Q155" s="16"/>
    </row>
    <row r="156" spans="2:9" s="1" customFormat="1" ht="27.75" customHeight="1">
      <c r="B156" s="115" t="s">
        <v>137</v>
      </c>
      <c r="C156" s="123" t="s">
        <v>138</v>
      </c>
      <c r="D156" s="119">
        <v>2021</v>
      </c>
      <c r="E156" s="149" t="str">
        <f>E152</f>
        <v>Відділ культури і туризму </v>
      </c>
      <c r="F156" s="20">
        <v>16</v>
      </c>
      <c r="G156" s="20"/>
      <c r="H156" s="20"/>
      <c r="I156" s="20">
        <f>F156+H156</f>
        <v>16</v>
      </c>
    </row>
    <row r="157" spans="2:9" s="9" customFormat="1" ht="19.5" customHeight="1">
      <c r="B157" s="105"/>
      <c r="C157" s="106" t="str">
        <f>C155</f>
        <v>Всього:</v>
      </c>
      <c r="D157" s="41" t="s">
        <v>38</v>
      </c>
      <c r="E157" s="151"/>
      <c r="F157" s="18">
        <f>F156</f>
        <v>16</v>
      </c>
      <c r="G157" s="18"/>
      <c r="H157" s="18"/>
      <c r="I157" s="18">
        <f>I156</f>
        <v>16</v>
      </c>
    </row>
    <row r="158" spans="1:17" s="29" customFormat="1" ht="18.75">
      <c r="A158" s="24"/>
      <c r="B158" s="167"/>
      <c r="C158" s="195" t="s">
        <v>56</v>
      </c>
      <c r="D158" s="42">
        <v>2020</v>
      </c>
      <c r="E158" s="156" t="str">
        <f>E152</f>
        <v>Відділ культури і туризму </v>
      </c>
      <c r="F158" s="43">
        <f>F144+F148+F152</f>
        <v>7.4</v>
      </c>
      <c r="G158" s="43"/>
      <c r="H158" s="43"/>
      <c r="I158" s="43">
        <f>F158+G158+H158</f>
        <v>7.4</v>
      </c>
      <c r="J158" s="27"/>
      <c r="K158" s="27"/>
      <c r="L158" s="28"/>
      <c r="M158" s="28"/>
      <c r="N158" s="28"/>
      <c r="O158" s="28"/>
      <c r="P158" s="28"/>
      <c r="Q158" s="28"/>
    </row>
    <row r="159" spans="1:17" s="29" customFormat="1" ht="18.75">
      <c r="A159" s="24"/>
      <c r="B159" s="167"/>
      <c r="C159" s="196"/>
      <c r="D159" s="42">
        <v>2021</v>
      </c>
      <c r="E159" s="157"/>
      <c r="F159" s="43">
        <f>F145+F149+F153+F156</f>
        <v>20.1</v>
      </c>
      <c r="G159" s="43"/>
      <c r="H159" s="43"/>
      <c r="I159" s="43">
        <f>F159+G159+H159</f>
        <v>20.1</v>
      </c>
      <c r="J159" s="27"/>
      <c r="K159" s="27"/>
      <c r="L159" s="28"/>
      <c r="M159" s="28"/>
      <c r="N159" s="28"/>
      <c r="O159" s="28"/>
      <c r="P159" s="28"/>
      <c r="Q159" s="28"/>
    </row>
    <row r="160" spans="1:17" s="29" customFormat="1" ht="18.75">
      <c r="A160" s="24"/>
      <c r="B160" s="167"/>
      <c r="C160" s="196"/>
      <c r="D160" s="42">
        <v>2022</v>
      </c>
      <c r="E160" s="157"/>
      <c r="F160" s="43">
        <f>F146+F150+F154</f>
        <v>12.8</v>
      </c>
      <c r="G160" s="43"/>
      <c r="H160" s="43"/>
      <c r="I160" s="43">
        <f>F160+G160+H160</f>
        <v>12.8</v>
      </c>
      <c r="J160" s="27"/>
      <c r="K160" s="27"/>
      <c r="L160" s="28"/>
      <c r="M160" s="28"/>
      <c r="N160" s="28"/>
      <c r="O160" s="28"/>
      <c r="P160" s="28"/>
      <c r="Q160" s="28"/>
    </row>
    <row r="161" spans="1:17" s="29" customFormat="1" ht="18.75">
      <c r="A161" s="24"/>
      <c r="B161" s="167"/>
      <c r="C161" s="196"/>
      <c r="D161" s="42" t="s">
        <v>38</v>
      </c>
      <c r="E161" s="197"/>
      <c r="F161" s="43">
        <f>SUM(F158:F160)</f>
        <v>40.3</v>
      </c>
      <c r="G161" s="43">
        <f>SUM(G158:G160)</f>
        <v>0</v>
      </c>
      <c r="H161" s="43">
        <f>SUM(H158:H160)</f>
        <v>0</v>
      </c>
      <c r="I161" s="43">
        <f>SUM(I158:I160)</f>
        <v>40.3</v>
      </c>
      <c r="J161" s="27"/>
      <c r="K161" s="27"/>
      <c r="L161" s="28"/>
      <c r="M161" s="28"/>
      <c r="N161" s="28"/>
      <c r="O161" s="28"/>
      <c r="P161" s="28"/>
      <c r="Q161" s="28"/>
    </row>
    <row r="162" spans="1:17" s="51" customFormat="1" ht="22.5" customHeight="1">
      <c r="A162" s="48"/>
      <c r="B162" s="183" t="s">
        <v>59</v>
      </c>
      <c r="C162" s="184"/>
      <c r="D162" s="184"/>
      <c r="E162" s="184"/>
      <c r="F162" s="184"/>
      <c r="G162" s="184"/>
      <c r="H162" s="184"/>
      <c r="I162" s="185"/>
      <c r="J162" s="49"/>
      <c r="K162" s="49"/>
      <c r="L162" s="50"/>
      <c r="M162" s="50"/>
      <c r="N162" s="50"/>
      <c r="O162" s="50"/>
      <c r="P162" s="50"/>
      <c r="Q162" s="50"/>
    </row>
    <row r="163" spans="1:11" s="54" customFormat="1" ht="39.75" customHeight="1">
      <c r="A163" s="52"/>
      <c r="B163" s="53" t="s">
        <v>33</v>
      </c>
      <c r="C163" s="192" t="s">
        <v>35</v>
      </c>
      <c r="D163" s="193"/>
      <c r="E163" s="193"/>
      <c r="F163" s="193"/>
      <c r="G163" s="193"/>
      <c r="H163" s="193"/>
      <c r="I163" s="194"/>
      <c r="J163" s="52"/>
      <c r="K163" s="52"/>
    </row>
    <row r="164" spans="1:9" s="54" customFormat="1" ht="21.75" customHeight="1">
      <c r="A164" s="52"/>
      <c r="B164" s="218" t="s">
        <v>41</v>
      </c>
      <c r="C164" s="162" t="s">
        <v>126</v>
      </c>
      <c r="D164" s="55">
        <v>2020</v>
      </c>
      <c r="E164" s="163" t="str">
        <f>E170</f>
        <v>Відділ культури і туризму,
КП «Агенція регіонального розвитку»</v>
      </c>
      <c r="F164" s="56">
        <f>22+13+5+10</f>
        <v>50</v>
      </c>
      <c r="G164" s="56"/>
      <c r="H164" s="56"/>
      <c r="I164" s="56">
        <f>F164+H164</f>
        <v>50</v>
      </c>
    </row>
    <row r="165" spans="1:9" s="54" customFormat="1" ht="25.5" customHeight="1">
      <c r="A165" s="52"/>
      <c r="B165" s="219"/>
      <c r="C165" s="162"/>
      <c r="D165" s="55">
        <v>2021</v>
      </c>
      <c r="E165" s="164"/>
      <c r="F165" s="56">
        <f>22</f>
        <v>22</v>
      </c>
      <c r="G165" s="56"/>
      <c r="H165" s="56"/>
      <c r="I165" s="56">
        <f>F165+H165</f>
        <v>22</v>
      </c>
    </row>
    <row r="166" spans="1:9" s="54" customFormat="1" ht="28.5" customHeight="1">
      <c r="A166" s="52"/>
      <c r="B166" s="220"/>
      <c r="C166" s="162"/>
      <c r="D166" s="55">
        <v>2022</v>
      </c>
      <c r="E166" s="164"/>
      <c r="F166" s="56">
        <v>25</v>
      </c>
      <c r="G166" s="56"/>
      <c r="H166" s="56"/>
      <c r="I166" s="56">
        <f>F166+H166</f>
        <v>25</v>
      </c>
    </row>
    <row r="167" spans="1:9" s="54" customFormat="1" ht="28.5" customHeight="1">
      <c r="A167" s="52"/>
      <c r="B167" s="114" t="s">
        <v>41</v>
      </c>
      <c r="C167" s="121" t="s">
        <v>127</v>
      </c>
      <c r="D167" s="55">
        <v>2021</v>
      </c>
      <c r="E167" s="164"/>
      <c r="F167" s="56">
        <v>30.2</v>
      </c>
      <c r="G167" s="56"/>
      <c r="H167" s="56"/>
      <c r="I167" s="56">
        <f>F167</f>
        <v>30.2</v>
      </c>
    </row>
    <row r="168" spans="1:16" s="63" customFormat="1" ht="18.75">
      <c r="A168" s="57"/>
      <c r="B168" s="58"/>
      <c r="C168" s="59" t="str">
        <f>C155</f>
        <v>Всього:</v>
      </c>
      <c r="D168" s="60" t="s">
        <v>38</v>
      </c>
      <c r="E168" s="164"/>
      <c r="F168" s="61">
        <f>F164+F165+F166+F167</f>
        <v>127.2</v>
      </c>
      <c r="G168" s="61"/>
      <c r="H168" s="61">
        <f>SUM(H163:H166)</f>
        <v>0</v>
      </c>
      <c r="I168" s="61">
        <f>F168+H168</f>
        <v>127.2</v>
      </c>
      <c r="J168" s="57"/>
      <c r="K168" s="57"/>
      <c r="L168" s="57"/>
      <c r="M168" s="57"/>
      <c r="N168" s="57"/>
      <c r="O168" s="57"/>
      <c r="P168" s="62"/>
    </row>
    <row r="169" spans="2:9" s="9" customFormat="1" ht="18.75">
      <c r="B169" s="39" t="s">
        <v>34</v>
      </c>
      <c r="C169" s="165" t="s">
        <v>74</v>
      </c>
      <c r="D169" s="166"/>
      <c r="E169" s="166"/>
      <c r="F169" s="166"/>
      <c r="G169" s="166"/>
      <c r="H169" s="166"/>
      <c r="I169" s="166"/>
    </row>
    <row r="170" spans="1:15" s="86" customFormat="1" ht="31.5" customHeight="1">
      <c r="A170" s="80"/>
      <c r="B170" s="171" t="s">
        <v>41</v>
      </c>
      <c r="C170" s="170" t="s">
        <v>73</v>
      </c>
      <c r="D170" s="88">
        <v>2020</v>
      </c>
      <c r="E170" s="174" t="s">
        <v>78</v>
      </c>
      <c r="F170" s="85">
        <v>30</v>
      </c>
      <c r="G170" s="85"/>
      <c r="H170" s="85"/>
      <c r="I170" s="85">
        <f>F170+H170+G170</f>
        <v>30</v>
      </c>
      <c r="J170" s="80"/>
      <c r="K170" s="80"/>
      <c r="L170" s="80"/>
      <c r="M170" s="80"/>
      <c r="N170" s="80"/>
      <c r="O170" s="80"/>
    </row>
    <row r="171" spans="2:15" ht="40.5" customHeight="1">
      <c r="B171" s="172"/>
      <c r="C171" s="170"/>
      <c r="D171" s="8">
        <v>2021</v>
      </c>
      <c r="E171" s="175"/>
      <c r="F171" s="20">
        <v>58</v>
      </c>
      <c r="G171" s="20"/>
      <c r="H171" s="20"/>
      <c r="I171" s="20">
        <f>F171+H171+G171</f>
        <v>58</v>
      </c>
      <c r="L171" s="1"/>
      <c r="M171" s="1"/>
      <c r="N171" s="1"/>
      <c r="O171" s="1"/>
    </row>
    <row r="172" spans="2:15" ht="30" customHeight="1">
      <c r="B172" s="173"/>
      <c r="C172" s="170"/>
      <c r="D172" s="8">
        <v>2022</v>
      </c>
      <c r="E172" s="175"/>
      <c r="F172" s="20">
        <v>80</v>
      </c>
      <c r="G172" s="20"/>
      <c r="H172" s="20"/>
      <c r="I172" s="20">
        <f>F172+H172+G172</f>
        <v>80</v>
      </c>
      <c r="L172" s="1"/>
      <c r="M172" s="1"/>
      <c r="N172" s="1"/>
      <c r="O172" s="1"/>
    </row>
    <row r="173" spans="1:16" s="38" customFormat="1" ht="18.75">
      <c r="A173" s="9"/>
      <c r="B173" s="39"/>
      <c r="C173" s="37" t="str">
        <f>C155</f>
        <v>Всього:</v>
      </c>
      <c r="D173" s="41" t="s">
        <v>38</v>
      </c>
      <c r="E173" s="4"/>
      <c r="F173" s="18">
        <f>F170+F171+F172</f>
        <v>168</v>
      </c>
      <c r="G173" s="18"/>
      <c r="H173" s="64">
        <f>SUM(H169:H172)</f>
        <v>0</v>
      </c>
      <c r="I173" s="64">
        <f>F173+H173</f>
        <v>168</v>
      </c>
      <c r="J173" s="65"/>
      <c r="K173" s="65"/>
      <c r="L173" s="9"/>
      <c r="M173" s="9"/>
      <c r="N173" s="9"/>
      <c r="O173" s="9"/>
      <c r="P173" s="16"/>
    </row>
    <row r="174" spans="2:11" s="1" customFormat="1" ht="37.5">
      <c r="B174" s="120" t="s">
        <v>124</v>
      </c>
      <c r="C174" s="124" t="s">
        <v>125</v>
      </c>
      <c r="D174" s="116">
        <v>2021</v>
      </c>
      <c r="E174" s="176" t="str">
        <f>E152</f>
        <v>Відділ культури і туризму </v>
      </c>
      <c r="F174" s="109">
        <v>15.8</v>
      </c>
      <c r="G174" s="109">
        <v>36.7</v>
      </c>
      <c r="H174" s="110"/>
      <c r="I174" s="109">
        <f>F174+G174</f>
        <v>52.5</v>
      </c>
      <c r="J174" s="125"/>
      <c r="K174" s="125"/>
    </row>
    <row r="175" spans="2:11" s="9" customFormat="1" ht="18.75">
      <c r="B175" s="108"/>
      <c r="C175" s="107" t="s">
        <v>13</v>
      </c>
      <c r="D175" s="103" t="s">
        <v>38</v>
      </c>
      <c r="E175" s="177"/>
      <c r="F175" s="109">
        <f>F174</f>
        <v>15.8</v>
      </c>
      <c r="G175" s="109">
        <f>G174</f>
        <v>36.7</v>
      </c>
      <c r="H175" s="110"/>
      <c r="I175" s="109">
        <f>I174</f>
        <v>52.5</v>
      </c>
      <c r="J175" s="65"/>
      <c r="K175" s="65"/>
    </row>
    <row r="176" spans="1:17" s="29" customFormat="1" ht="18.75">
      <c r="A176" s="24"/>
      <c r="B176" s="167"/>
      <c r="C176" s="168" t="s">
        <v>60</v>
      </c>
      <c r="D176" s="42">
        <v>2020</v>
      </c>
      <c r="E176" s="169" t="str">
        <f>E158</f>
        <v>Відділ культури і туризму </v>
      </c>
      <c r="F176" s="43">
        <f>F164+F170</f>
        <v>80</v>
      </c>
      <c r="G176" s="43"/>
      <c r="H176" s="66"/>
      <c r="I176" s="66">
        <f>F176+G176+H176</f>
        <v>80</v>
      </c>
      <c r="J176" s="67"/>
      <c r="K176" s="67"/>
      <c r="L176" s="27"/>
      <c r="M176" s="27"/>
      <c r="N176" s="27"/>
      <c r="O176" s="27"/>
      <c r="P176" s="28"/>
      <c r="Q176" s="28"/>
    </row>
    <row r="177" spans="1:17" s="29" customFormat="1" ht="18.75">
      <c r="A177" s="24"/>
      <c r="B177" s="167"/>
      <c r="C177" s="168"/>
      <c r="D177" s="42">
        <v>2021</v>
      </c>
      <c r="E177" s="169"/>
      <c r="F177" s="43">
        <f>F165+F167+F171+F174</f>
        <v>126</v>
      </c>
      <c r="G177" s="43">
        <f>G174</f>
        <v>36.7</v>
      </c>
      <c r="H177" s="66"/>
      <c r="I177" s="66">
        <f>F177+G177+H177</f>
        <v>162.7</v>
      </c>
      <c r="J177" s="67"/>
      <c r="K177" s="67"/>
      <c r="L177" s="27"/>
      <c r="M177" s="27"/>
      <c r="N177" s="27"/>
      <c r="O177" s="27"/>
      <c r="P177" s="28"/>
      <c r="Q177" s="28"/>
    </row>
    <row r="178" spans="1:17" s="29" customFormat="1" ht="19.5">
      <c r="A178" s="24"/>
      <c r="B178" s="167"/>
      <c r="C178" s="168"/>
      <c r="D178" s="42">
        <v>2022</v>
      </c>
      <c r="E178" s="169"/>
      <c r="F178" s="43">
        <f>F166+F172</f>
        <v>105</v>
      </c>
      <c r="G178" s="43"/>
      <c r="H178" s="68"/>
      <c r="I178" s="68">
        <f>F178+G178+H178</f>
        <v>105</v>
      </c>
      <c r="J178" s="69"/>
      <c r="K178" s="69"/>
      <c r="L178" s="27"/>
      <c r="M178" s="27"/>
      <c r="N178" s="27"/>
      <c r="O178" s="27"/>
      <c r="P178" s="28"/>
      <c r="Q178" s="28"/>
    </row>
    <row r="179" spans="1:17" s="29" customFormat="1" ht="18.75">
      <c r="A179" s="24"/>
      <c r="B179" s="167"/>
      <c r="C179" s="168"/>
      <c r="D179" s="42" t="s">
        <v>38</v>
      </c>
      <c r="E179" s="169"/>
      <c r="F179" s="43">
        <f>SUM(F176:F178)</f>
        <v>311</v>
      </c>
      <c r="G179" s="43">
        <f>SUM(G176:G178)</f>
        <v>36.7</v>
      </c>
      <c r="H179" s="43">
        <f>SUM(H176:H178)</f>
        <v>0</v>
      </c>
      <c r="I179" s="43">
        <f>SUM(I176:I178)</f>
        <v>347.7</v>
      </c>
      <c r="J179" s="27"/>
      <c r="K179" s="27"/>
      <c r="L179" s="28"/>
      <c r="M179" s="28"/>
      <c r="N179" s="28"/>
      <c r="O179" s="28"/>
      <c r="P179" s="28"/>
      <c r="Q179" s="28"/>
    </row>
    <row r="180" spans="1:11" s="98" customFormat="1" ht="18.75">
      <c r="A180" s="96"/>
      <c r="B180" s="97"/>
      <c r="C180" s="146" t="s">
        <v>105</v>
      </c>
      <c r="D180" s="147"/>
      <c r="E180" s="147"/>
      <c r="F180" s="147"/>
      <c r="G180" s="147"/>
      <c r="H180" s="147"/>
      <c r="I180" s="148"/>
      <c r="J180" s="96"/>
      <c r="K180" s="96"/>
    </row>
    <row r="181" spans="1:11" s="86" customFormat="1" ht="18.75">
      <c r="A181" s="80"/>
      <c r="B181" s="99" t="s">
        <v>107</v>
      </c>
      <c r="C181" s="100" t="s">
        <v>106</v>
      </c>
      <c r="D181" s="94">
        <v>2021</v>
      </c>
      <c r="E181" s="149" t="str">
        <f>E152</f>
        <v>Відділ культури і туризму </v>
      </c>
      <c r="F181" s="94"/>
      <c r="G181" s="94"/>
      <c r="H181" s="94"/>
      <c r="I181" s="94"/>
      <c r="J181" s="80"/>
      <c r="K181" s="80"/>
    </row>
    <row r="182" spans="1:11" s="86" customFormat="1" ht="18.75">
      <c r="A182" s="80"/>
      <c r="B182" s="99" t="s">
        <v>108</v>
      </c>
      <c r="C182" s="100" t="s">
        <v>114</v>
      </c>
      <c r="D182" s="94">
        <v>2021</v>
      </c>
      <c r="E182" s="150"/>
      <c r="F182" s="94"/>
      <c r="G182" s="94"/>
      <c r="H182" s="94"/>
      <c r="I182" s="94"/>
      <c r="J182" s="80"/>
      <c r="K182" s="80"/>
    </row>
    <row r="183" spans="1:11" s="86" customFormat="1" ht="37.5">
      <c r="A183" s="80"/>
      <c r="B183" s="99" t="s">
        <v>109</v>
      </c>
      <c r="C183" s="100" t="s">
        <v>117</v>
      </c>
      <c r="D183" s="94">
        <v>2021</v>
      </c>
      <c r="E183" s="150"/>
      <c r="F183" s="94"/>
      <c r="G183" s="94"/>
      <c r="H183" s="94"/>
      <c r="I183" s="94"/>
      <c r="J183" s="80"/>
      <c r="K183" s="80"/>
    </row>
    <row r="184" spans="1:11" s="86" customFormat="1" ht="56.25">
      <c r="A184" s="80"/>
      <c r="B184" s="99" t="s">
        <v>110</v>
      </c>
      <c r="C184" s="100" t="s">
        <v>115</v>
      </c>
      <c r="D184" s="94">
        <v>2021</v>
      </c>
      <c r="E184" s="150"/>
      <c r="F184" s="94"/>
      <c r="G184" s="94"/>
      <c r="H184" s="94"/>
      <c r="I184" s="94"/>
      <c r="J184" s="80"/>
      <c r="K184" s="80"/>
    </row>
    <row r="185" spans="1:11" s="86" customFormat="1" ht="18.75">
      <c r="A185" s="80"/>
      <c r="B185" s="99" t="s">
        <v>111</v>
      </c>
      <c r="C185" s="100" t="s">
        <v>116</v>
      </c>
      <c r="D185" s="88">
        <v>2021</v>
      </c>
      <c r="E185" s="150"/>
      <c r="F185" s="85"/>
      <c r="G185" s="85"/>
      <c r="H185" s="85"/>
      <c r="I185" s="85"/>
      <c r="J185" s="80"/>
      <c r="K185" s="80"/>
    </row>
    <row r="186" spans="1:11" s="86" customFormat="1" ht="18.75">
      <c r="A186" s="80"/>
      <c r="B186" s="152" t="s">
        <v>112</v>
      </c>
      <c r="C186" s="154" t="s">
        <v>118</v>
      </c>
      <c r="D186" s="88">
        <v>2021</v>
      </c>
      <c r="E186" s="150"/>
      <c r="F186" s="85"/>
      <c r="G186" s="85"/>
      <c r="H186" s="85">
        <v>5922.2</v>
      </c>
      <c r="I186" s="85">
        <f>H186</f>
        <v>5922.2</v>
      </c>
      <c r="J186" s="80"/>
      <c r="K186" s="80"/>
    </row>
    <row r="187" spans="1:11" s="86" customFormat="1" ht="18.75">
      <c r="A187" s="80"/>
      <c r="B187" s="153"/>
      <c r="C187" s="155"/>
      <c r="D187" s="88">
        <v>2022</v>
      </c>
      <c r="E187" s="151"/>
      <c r="F187" s="85"/>
      <c r="G187" s="85"/>
      <c r="H187" s="85">
        <v>6244.4</v>
      </c>
      <c r="I187" s="85">
        <f>H187</f>
        <v>6244.4</v>
      </c>
      <c r="J187" s="80"/>
      <c r="K187" s="80"/>
    </row>
    <row r="188" spans="1:11" s="29" customFormat="1" ht="18.75">
      <c r="A188" s="24"/>
      <c r="B188" s="159"/>
      <c r="C188" s="156" t="s">
        <v>113</v>
      </c>
      <c r="D188" s="95">
        <v>2021</v>
      </c>
      <c r="E188" s="156" t="str">
        <f>E176</f>
        <v>Відділ культури і туризму </v>
      </c>
      <c r="F188" s="43"/>
      <c r="G188" s="43"/>
      <c r="H188" s="43">
        <f>H186</f>
        <v>5922.2</v>
      </c>
      <c r="I188" s="43">
        <f>I186</f>
        <v>5922.2</v>
      </c>
      <c r="J188" s="24"/>
      <c r="K188" s="24"/>
    </row>
    <row r="189" spans="1:11" s="29" customFormat="1" ht="18.75">
      <c r="A189" s="24"/>
      <c r="B189" s="160"/>
      <c r="C189" s="157"/>
      <c r="D189" s="95">
        <v>2022</v>
      </c>
      <c r="E189" s="157"/>
      <c r="F189" s="43"/>
      <c r="G189" s="43"/>
      <c r="H189" s="43">
        <f>H187</f>
        <v>6244.4</v>
      </c>
      <c r="I189" s="43">
        <f>I187</f>
        <v>6244.4</v>
      </c>
      <c r="J189" s="24"/>
      <c r="K189" s="24"/>
    </row>
    <row r="190" spans="1:11" s="29" customFormat="1" ht="18.75">
      <c r="A190" s="24"/>
      <c r="B190" s="161"/>
      <c r="C190" s="158"/>
      <c r="D190" s="95" t="s">
        <v>119</v>
      </c>
      <c r="E190" s="158"/>
      <c r="F190" s="43">
        <v>0</v>
      </c>
      <c r="G190" s="43">
        <v>0</v>
      </c>
      <c r="H190" s="43">
        <f>H188+H189</f>
        <v>12166.599999999999</v>
      </c>
      <c r="I190" s="43">
        <f>I188+I189</f>
        <v>12166.599999999999</v>
      </c>
      <c r="J190" s="24"/>
      <c r="K190" s="24"/>
    </row>
    <row r="191" spans="1:11" s="11" customFormat="1" ht="18.75" customHeight="1">
      <c r="A191" s="9"/>
      <c r="B191" s="224"/>
      <c r="C191" s="223" t="s">
        <v>36</v>
      </c>
      <c r="D191" s="17">
        <v>2020</v>
      </c>
      <c r="E191" s="225" t="str">
        <f>E176</f>
        <v>Відділ культури і туризму </v>
      </c>
      <c r="F191" s="18">
        <f>F22+F67+F88+F112+F139+F158+F176</f>
        <v>1637.9000000000003</v>
      </c>
      <c r="G191" s="18">
        <f>G22+G67+G88+G112+G139+G158+G176</f>
        <v>3249.482</v>
      </c>
      <c r="H191" s="18">
        <f>H22+H67+H88+H112+H139+H158+H176</f>
        <v>0</v>
      </c>
      <c r="I191" s="18">
        <f>I22+I67+I88+I112+I139+I158+I176</f>
        <v>4887.382</v>
      </c>
      <c r="J191" s="9"/>
      <c r="K191" s="9"/>
    </row>
    <row r="192" spans="1:11" s="11" customFormat="1" ht="18.75" customHeight="1">
      <c r="A192" s="9"/>
      <c r="B192" s="224"/>
      <c r="C192" s="223"/>
      <c r="D192" s="17">
        <v>2021</v>
      </c>
      <c r="E192" s="226"/>
      <c r="F192" s="18">
        <f>F23+F68+F89+F113+F140+F159+F177</f>
        <v>1607.1</v>
      </c>
      <c r="G192" s="18">
        <f>G23+G68+G89+G113+G140+G159+G177</f>
        <v>1085.8</v>
      </c>
      <c r="H192" s="18">
        <f>H188</f>
        <v>5922.2</v>
      </c>
      <c r="I192" s="18">
        <f>I23+I68+I89+I113+I140+I159+I177+I188</f>
        <v>8615.099999999999</v>
      </c>
      <c r="J192" s="9"/>
      <c r="K192" s="9"/>
    </row>
    <row r="193" spans="1:11" s="11" customFormat="1" ht="20.25" customHeight="1">
      <c r="A193" s="9"/>
      <c r="B193" s="224"/>
      <c r="C193" s="223"/>
      <c r="D193" s="17">
        <v>2022</v>
      </c>
      <c r="E193" s="226"/>
      <c r="F193" s="18">
        <f>F24+F69+F90+F114+F141+F160+F178</f>
        <v>1700.1999999999998</v>
      </c>
      <c r="G193" s="18">
        <f>G24+G69+G90+G114+G141+G160+G178</f>
        <v>703.7</v>
      </c>
      <c r="H193" s="18">
        <f>H189</f>
        <v>6244.4</v>
      </c>
      <c r="I193" s="18">
        <f>I24+I69+I90+I114+I141+I160+I178+I189</f>
        <v>8648.3</v>
      </c>
      <c r="J193" s="9"/>
      <c r="K193" s="9"/>
    </row>
    <row r="194" spans="1:11" s="11" customFormat="1" ht="21.75" customHeight="1">
      <c r="A194" s="9"/>
      <c r="B194" s="224"/>
      <c r="C194" s="223"/>
      <c r="D194" s="70" t="s">
        <v>38</v>
      </c>
      <c r="E194" s="227"/>
      <c r="F194" s="76">
        <f>SUM(F191:F193)</f>
        <v>4945.2</v>
      </c>
      <c r="G194" s="76">
        <f>SUM(G191:G193)</f>
        <v>5038.982</v>
      </c>
      <c r="H194" s="76">
        <f>SUM(H191:H193)</f>
        <v>12166.599999999999</v>
      </c>
      <c r="I194" s="76">
        <f>SUM(I191:I193)</f>
        <v>22150.782</v>
      </c>
      <c r="J194" s="9"/>
      <c r="K194" s="9"/>
    </row>
    <row r="195" spans="2:9" ht="18.75">
      <c r="B195" s="71" t="s">
        <v>37</v>
      </c>
      <c r="I195" s="1"/>
    </row>
    <row r="196" spans="2:9" ht="1.5" customHeight="1">
      <c r="B196" s="2"/>
      <c r="I196" s="1"/>
    </row>
    <row r="197" spans="2:9" ht="27" customHeight="1" hidden="1">
      <c r="B197" s="2"/>
      <c r="I197" s="1"/>
    </row>
    <row r="198" spans="2:9" ht="25.5" customHeight="1">
      <c r="B198" s="221" t="s">
        <v>144</v>
      </c>
      <c r="C198" s="222"/>
      <c r="D198" s="222"/>
      <c r="E198" s="222"/>
      <c r="F198" s="222"/>
      <c r="G198" s="222"/>
      <c r="H198" s="222"/>
      <c r="I198" s="1"/>
    </row>
    <row r="199" spans="2:9" ht="18.75">
      <c r="B199" s="2"/>
      <c r="I199" s="1"/>
    </row>
    <row r="200" spans="2:9" ht="18.75">
      <c r="B200" s="2"/>
      <c r="F200" s="75"/>
      <c r="G200" s="75"/>
      <c r="I200" s="1"/>
    </row>
    <row r="201" spans="2:9" ht="19.5">
      <c r="B201" s="2"/>
      <c r="F201" s="79"/>
      <c r="G201" s="79"/>
      <c r="H201" s="79"/>
      <c r="I201" s="79"/>
    </row>
    <row r="202" spans="2:9" ht="18.75">
      <c r="B202" s="2"/>
      <c r="F202" s="75"/>
      <c r="G202" s="75"/>
      <c r="I202" s="1"/>
    </row>
    <row r="203" spans="2:9" ht="18.75">
      <c r="B203" s="2"/>
      <c r="F203" s="75"/>
      <c r="G203" s="75"/>
      <c r="I203" s="1"/>
    </row>
    <row r="204" spans="2:9" ht="18.75">
      <c r="B204" s="2"/>
      <c r="I204" s="1"/>
    </row>
    <row r="205" spans="2:9" ht="18.75">
      <c r="B205" s="2"/>
      <c r="I205" s="1"/>
    </row>
    <row r="206" spans="2:9" ht="18.75">
      <c r="B206" s="2"/>
      <c r="I206" s="1"/>
    </row>
    <row r="207" spans="2:9" ht="18.75">
      <c r="B207" s="2"/>
      <c r="I207" s="1"/>
    </row>
    <row r="208" spans="2:11" ht="18.75">
      <c r="B208" s="2"/>
      <c r="I208" s="1"/>
      <c r="J208" s="3"/>
      <c r="K208" s="3"/>
    </row>
    <row r="209" spans="2:11" ht="18.75">
      <c r="B209" s="2"/>
      <c r="I209" s="1"/>
      <c r="J209" s="3"/>
      <c r="K209" s="3"/>
    </row>
    <row r="210" spans="2:11" ht="18.75">
      <c r="B210" s="2"/>
      <c r="I210" s="1"/>
      <c r="J210" s="3"/>
      <c r="K210" s="3"/>
    </row>
    <row r="211" spans="2:11" ht="18.75">
      <c r="B211" s="2"/>
      <c r="I211" s="1"/>
      <c r="J211" s="3"/>
      <c r="K211" s="3"/>
    </row>
    <row r="212" spans="2:11" ht="18.75">
      <c r="B212" s="2"/>
      <c r="I212" s="1"/>
      <c r="J212" s="3"/>
      <c r="K212" s="3"/>
    </row>
    <row r="213" spans="2:11" ht="18.75">
      <c r="B213" s="2"/>
      <c r="I213" s="1"/>
      <c r="J213" s="3"/>
      <c r="K213" s="3"/>
    </row>
    <row r="214" spans="2:11" ht="18.75">
      <c r="B214" s="2"/>
      <c r="I214" s="1"/>
      <c r="J214" s="3"/>
      <c r="K214" s="3"/>
    </row>
    <row r="215" spans="2:11" ht="18.75">
      <c r="B215" s="2"/>
      <c r="I215" s="1"/>
      <c r="J215" s="3"/>
      <c r="K215" s="3"/>
    </row>
    <row r="216" spans="2:11" ht="18.75">
      <c r="B216" s="2"/>
      <c r="I216" s="1"/>
      <c r="J216" s="3"/>
      <c r="K216" s="3"/>
    </row>
    <row r="217" spans="2:11" ht="18.75">
      <c r="B217" s="2"/>
      <c r="I217" s="1"/>
      <c r="J217" s="3"/>
      <c r="K217" s="3"/>
    </row>
    <row r="218" spans="2:11" ht="18.75">
      <c r="B218" s="2"/>
      <c r="I218" s="1"/>
      <c r="J218" s="3"/>
      <c r="K218" s="3"/>
    </row>
    <row r="219" spans="2:11" ht="18.75">
      <c r="B219" s="2"/>
      <c r="I219" s="1"/>
      <c r="J219" s="3"/>
      <c r="K219" s="3"/>
    </row>
    <row r="220" spans="2:11" ht="18.75">
      <c r="B220" s="2"/>
      <c r="I220" s="1"/>
      <c r="J220" s="3"/>
      <c r="K220" s="3"/>
    </row>
    <row r="221" spans="2:11" ht="18.75">
      <c r="B221" s="2"/>
      <c r="I221" s="1"/>
      <c r="J221" s="3"/>
      <c r="K221" s="3"/>
    </row>
    <row r="222" spans="2:11" ht="18.75">
      <c r="B222" s="2"/>
      <c r="I222" s="1"/>
      <c r="J222" s="3"/>
      <c r="K222" s="3"/>
    </row>
    <row r="223" spans="2:11" ht="18.75">
      <c r="B223" s="2"/>
      <c r="I223" s="1"/>
      <c r="J223" s="3"/>
      <c r="K223" s="3"/>
    </row>
    <row r="224" spans="2:11" ht="18.75">
      <c r="B224" s="2"/>
      <c r="I224" s="1"/>
      <c r="J224" s="3"/>
      <c r="K224" s="3"/>
    </row>
    <row r="225" spans="2:11" ht="18.75">
      <c r="B225" s="2"/>
      <c r="I225" s="1"/>
      <c r="J225" s="3"/>
      <c r="K225" s="3"/>
    </row>
    <row r="226" spans="2:11" ht="18.75">
      <c r="B226" s="2"/>
      <c r="I226" s="1"/>
      <c r="J226" s="3"/>
      <c r="K226" s="3"/>
    </row>
    <row r="227" spans="2:11" ht="18.75">
      <c r="B227" s="2"/>
      <c r="I227" s="1"/>
      <c r="J227" s="3"/>
      <c r="K227" s="3"/>
    </row>
    <row r="228" spans="2:11" ht="18.75">
      <c r="B228" s="2"/>
      <c r="I228" s="1"/>
      <c r="J228" s="3"/>
      <c r="K228" s="3"/>
    </row>
    <row r="229" spans="2:11" ht="18.75">
      <c r="B229" s="2"/>
      <c r="I229" s="1"/>
      <c r="J229" s="3"/>
      <c r="K229" s="3"/>
    </row>
    <row r="230" spans="2:11" ht="18.75">
      <c r="B230" s="2"/>
      <c r="I230" s="1"/>
      <c r="J230" s="3"/>
      <c r="K230" s="3"/>
    </row>
    <row r="231" spans="2:11" ht="18.75">
      <c r="B231" s="2"/>
      <c r="I231" s="1"/>
      <c r="J231" s="3"/>
      <c r="K231" s="3"/>
    </row>
    <row r="232" spans="2:11" ht="18.75">
      <c r="B232" s="2"/>
      <c r="I232" s="1"/>
      <c r="J232" s="3"/>
      <c r="K232" s="3"/>
    </row>
    <row r="233" spans="2:11" ht="18.75">
      <c r="B233" s="2"/>
      <c r="I233" s="1"/>
      <c r="J233" s="3"/>
      <c r="K233" s="3"/>
    </row>
    <row r="234" spans="2:11" ht="18.75">
      <c r="B234" s="2"/>
      <c r="I234" s="1"/>
      <c r="J234" s="3"/>
      <c r="K234" s="3"/>
    </row>
    <row r="235" spans="2:11" ht="18.75">
      <c r="B235" s="2"/>
      <c r="I235" s="1"/>
      <c r="J235" s="3"/>
      <c r="K235" s="3"/>
    </row>
    <row r="236" spans="2:11" ht="18.75">
      <c r="B236" s="2"/>
      <c r="I236" s="1"/>
      <c r="J236" s="3"/>
      <c r="K236" s="3"/>
    </row>
    <row r="237" spans="2:11" ht="18.75">
      <c r="B237" s="2"/>
      <c r="I237" s="1"/>
      <c r="J237" s="3"/>
      <c r="K237" s="3"/>
    </row>
    <row r="238" spans="2:11" ht="18.75">
      <c r="B238" s="2"/>
      <c r="I238" s="1"/>
      <c r="J238" s="3"/>
      <c r="K238" s="3"/>
    </row>
    <row r="239" spans="2:11" ht="18.75">
      <c r="B239" s="2"/>
      <c r="I239" s="1"/>
      <c r="J239" s="3"/>
      <c r="K239" s="3"/>
    </row>
    <row r="240" spans="2:11" ht="18.75">
      <c r="B240" s="2"/>
      <c r="I240" s="1"/>
      <c r="J240" s="3"/>
      <c r="K240" s="3"/>
    </row>
    <row r="241" spans="2:11" ht="18.75">
      <c r="B241" s="2"/>
      <c r="I241" s="1"/>
      <c r="J241" s="3"/>
      <c r="K241" s="3"/>
    </row>
    <row r="242" spans="2:11" ht="18.75">
      <c r="B242" s="2"/>
      <c r="I242" s="1"/>
      <c r="J242" s="3"/>
      <c r="K242" s="3"/>
    </row>
    <row r="243" spans="2:11" ht="18.75">
      <c r="B243" s="2"/>
      <c r="I243" s="1"/>
      <c r="J243" s="3"/>
      <c r="K243" s="3"/>
    </row>
    <row r="244" spans="2:11" ht="18.75">
      <c r="B244" s="2"/>
      <c r="I244" s="1"/>
      <c r="J244" s="3"/>
      <c r="K244" s="3"/>
    </row>
    <row r="245" spans="2:11" ht="18.75">
      <c r="B245" s="2"/>
      <c r="I245" s="1"/>
      <c r="J245" s="3"/>
      <c r="K245" s="3"/>
    </row>
    <row r="246" spans="2:11" ht="18.75">
      <c r="B246" s="2"/>
      <c r="I246" s="1"/>
      <c r="J246" s="3"/>
      <c r="K246" s="3"/>
    </row>
    <row r="247" spans="2:11" ht="18.75">
      <c r="B247" s="2"/>
      <c r="I247" s="1"/>
      <c r="J247" s="3"/>
      <c r="K247" s="3"/>
    </row>
    <row r="248" spans="2:11" ht="18.75">
      <c r="B248" s="2"/>
      <c r="I248" s="1"/>
      <c r="J248" s="3"/>
      <c r="K248" s="3"/>
    </row>
    <row r="249" spans="2:11" ht="18.75">
      <c r="B249" s="2"/>
      <c r="I249" s="1"/>
      <c r="J249" s="3"/>
      <c r="K249" s="3"/>
    </row>
    <row r="250" spans="2:11" ht="18.75">
      <c r="B250" s="2"/>
      <c r="I250" s="1"/>
      <c r="J250" s="3"/>
      <c r="K250" s="3"/>
    </row>
    <row r="251" spans="2:11" ht="18.75">
      <c r="B251" s="2"/>
      <c r="I251" s="1"/>
      <c r="J251" s="3"/>
      <c r="K251" s="3"/>
    </row>
    <row r="252" spans="2:11" ht="18.75">
      <c r="B252" s="2"/>
      <c r="I252" s="1"/>
      <c r="J252" s="3"/>
      <c r="K252" s="3"/>
    </row>
    <row r="253" spans="2:11" ht="18.75">
      <c r="B253" s="2"/>
      <c r="I253" s="1"/>
      <c r="J253" s="3"/>
      <c r="K253" s="3"/>
    </row>
    <row r="254" spans="2:11" ht="18.75">
      <c r="B254" s="2"/>
      <c r="I254" s="1"/>
      <c r="J254" s="3"/>
      <c r="K254" s="3"/>
    </row>
    <row r="255" spans="2:11" ht="18.75">
      <c r="B255" s="2"/>
      <c r="I255" s="1"/>
      <c r="J255" s="3"/>
      <c r="K255" s="3"/>
    </row>
    <row r="256" spans="2:11" ht="18.75">
      <c r="B256" s="2"/>
      <c r="I256" s="1"/>
      <c r="J256" s="3"/>
      <c r="K256" s="3"/>
    </row>
    <row r="257" spans="2:11" ht="18.75">
      <c r="B257" s="2"/>
      <c r="I257" s="1"/>
      <c r="J257" s="3"/>
      <c r="K257" s="3"/>
    </row>
    <row r="258" spans="2:11" ht="18.75">
      <c r="B258" s="2"/>
      <c r="I258" s="1"/>
      <c r="J258" s="3"/>
      <c r="K258" s="3"/>
    </row>
    <row r="259" spans="2:11" ht="18.75">
      <c r="B259" s="2"/>
      <c r="I259" s="1"/>
      <c r="J259" s="3"/>
      <c r="K259" s="3"/>
    </row>
    <row r="260" spans="2:11" ht="18.75">
      <c r="B260" s="2"/>
      <c r="I260" s="1"/>
      <c r="J260" s="3"/>
      <c r="K260" s="3"/>
    </row>
    <row r="261" spans="2:11" ht="18.75">
      <c r="B261" s="2"/>
      <c r="I261" s="1"/>
      <c r="J261" s="3"/>
      <c r="K261" s="3"/>
    </row>
    <row r="262" spans="2:11" ht="18.75">
      <c r="B262" s="2"/>
      <c r="I262" s="1"/>
      <c r="J262" s="3"/>
      <c r="K262" s="3"/>
    </row>
    <row r="263" spans="2:11" ht="18.75">
      <c r="B263" s="2"/>
      <c r="I263" s="1"/>
      <c r="J263" s="3"/>
      <c r="K263" s="3"/>
    </row>
    <row r="264" spans="2:11" ht="18.75">
      <c r="B264" s="2"/>
      <c r="I264" s="1"/>
      <c r="J264" s="3"/>
      <c r="K264" s="3"/>
    </row>
    <row r="265" spans="2:11" ht="18.75">
      <c r="B265" s="2"/>
      <c r="I265" s="1"/>
      <c r="J265" s="3"/>
      <c r="K265" s="3"/>
    </row>
    <row r="266" spans="2:11" ht="18.75">
      <c r="B266" s="2"/>
      <c r="I266" s="1"/>
      <c r="J266" s="3"/>
      <c r="K266" s="3"/>
    </row>
    <row r="267" spans="2:11" ht="18.75">
      <c r="B267" s="2"/>
      <c r="I267" s="1"/>
      <c r="J267" s="3"/>
      <c r="K267" s="3"/>
    </row>
    <row r="268" spans="2:11" ht="18.75">
      <c r="B268" s="2"/>
      <c r="I268" s="1"/>
      <c r="J268" s="3"/>
      <c r="K268" s="3"/>
    </row>
    <row r="269" spans="2:11" ht="18.75">
      <c r="B269" s="2"/>
      <c r="I269" s="1"/>
      <c r="J269" s="3"/>
      <c r="K269" s="3"/>
    </row>
    <row r="270" spans="2:11" ht="18.75">
      <c r="B270" s="2"/>
      <c r="I270" s="1"/>
      <c r="J270" s="3"/>
      <c r="K270" s="3"/>
    </row>
    <row r="271" spans="2:11" ht="18.75">
      <c r="B271" s="2"/>
      <c r="I271" s="1"/>
      <c r="J271" s="3"/>
      <c r="K271" s="3"/>
    </row>
    <row r="272" spans="2:11" ht="18.75">
      <c r="B272" s="2"/>
      <c r="I272" s="1"/>
      <c r="J272" s="3"/>
      <c r="K272" s="3"/>
    </row>
    <row r="273" spans="2:11" ht="18.75">
      <c r="B273" s="2"/>
      <c r="I273" s="1"/>
      <c r="J273" s="3"/>
      <c r="K273" s="3"/>
    </row>
    <row r="274" spans="2:11" ht="18.75">
      <c r="B274" s="2"/>
      <c r="I274" s="1"/>
      <c r="J274" s="3"/>
      <c r="K274" s="3"/>
    </row>
    <row r="275" spans="2:11" ht="18.75">
      <c r="B275" s="2"/>
      <c r="I275" s="1"/>
      <c r="J275" s="3"/>
      <c r="K275" s="3"/>
    </row>
    <row r="276" spans="2:11" ht="18.75">
      <c r="B276" s="2"/>
      <c r="I276" s="1"/>
      <c r="J276" s="3"/>
      <c r="K276" s="3"/>
    </row>
    <row r="277" spans="2:11" ht="18.75">
      <c r="B277" s="2"/>
      <c r="I277" s="1"/>
      <c r="J277" s="3"/>
      <c r="K277" s="3"/>
    </row>
    <row r="278" spans="2:11" ht="18.75">
      <c r="B278" s="2"/>
      <c r="I278" s="1"/>
      <c r="J278" s="3"/>
      <c r="K278" s="3"/>
    </row>
    <row r="279" spans="2:11" ht="18.75">
      <c r="B279" s="2"/>
      <c r="I279" s="1"/>
      <c r="J279" s="3"/>
      <c r="K279" s="3"/>
    </row>
    <row r="280" spans="2:11" ht="18.75">
      <c r="B280" s="2"/>
      <c r="I280" s="1"/>
      <c r="J280" s="3"/>
      <c r="K280" s="3"/>
    </row>
    <row r="281" spans="2:11" ht="18.75">
      <c r="B281" s="2"/>
      <c r="I281" s="1"/>
      <c r="J281" s="3"/>
      <c r="K281" s="3"/>
    </row>
    <row r="282" spans="2:11" ht="18.75">
      <c r="B282" s="2"/>
      <c r="I282" s="1"/>
      <c r="J282" s="3"/>
      <c r="K282" s="3"/>
    </row>
    <row r="283" spans="2:11" ht="18.75">
      <c r="B283" s="2"/>
      <c r="I283" s="1"/>
      <c r="J283" s="3"/>
      <c r="K283" s="3"/>
    </row>
    <row r="284" spans="2:11" ht="18.75">
      <c r="B284" s="2"/>
      <c r="I284" s="1"/>
      <c r="J284" s="3"/>
      <c r="K284" s="3"/>
    </row>
    <row r="285" spans="2:11" ht="18.75">
      <c r="B285" s="2"/>
      <c r="I285" s="1"/>
      <c r="J285" s="3"/>
      <c r="K285" s="3"/>
    </row>
    <row r="286" spans="2:11" ht="18.75">
      <c r="B286" s="2"/>
      <c r="I286" s="1"/>
      <c r="J286" s="3"/>
      <c r="K286" s="3"/>
    </row>
    <row r="287" spans="2:11" ht="18.75">
      <c r="B287" s="2"/>
      <c r="I287" s="1"/>
      <c r="J287" s="3"/>
      <c r="K287" s="3"/>
    </row>
    <row r="288" spans="2:11" ht="18.75">
      <c r="B288" s="2"/>
      <c r="I288" s="1"/>
      <c r="J288" s="3"/>
      <c r="K288" s="3"/>
    </row>
    <row r="289" spans="2:11" ht="18.75">
      <c r="B289" s="2"/>
      <c r="I289" s="1"/>
      <c r="J289" s="3"/>
      <c r="K289" s="3"/>
    </row>
    <row r="290" spans="2:11" ht="18.75">
      <c r="B290" s="2"/>
      <c r="I290" s="1"/>
      <c r="J290" s="3"/>
      <c r="K290" s="3"/>
    </row>
    <row r="291" spans="2:11" ht="18.75">
      <c r="B291" s="2"/>
      <c r="I291" s="1"/>
      <c r="J291" s="3"/>
      <c r="K291" s="3"/>
    </row>
    <row r="292" spans="2:11" ht="18.75">
      <c r="B292" s="2"/>
      <c r="I292" s="1"/>
      <c r="J292" s="3"/>
      <c r="K292" s="3"/>
    </row>
    <row r="293" spans="2:11" ht="18.75">
      <c r="B293" s="2"/>
      <c r="I293" s="1"/>
      <c r="J293" s="3"/>
      <c r="K293" s="3"/>
    </row>
    <row r="294" spans="2:11" ht="18.75">
      <c r="B294" s="2"/>
      <c r="I294" s="1"/>
      <c r="J294" s="3"/>
      <c r="K294" s="3"/>
    </row>
    <row r="295" spans="2:11" ht="18.75">
      <c r="B295" s="2"/>
      <c r="I295" s="1"/>
      <c r="J295" s="3"/>
      <c r="K295" s="3"/>
    </row>
    <row r="296" spans="2:11" ht="18.75">
      <c r="B296" s="2"/>
      <c r="I296" s="1"/>
      <c r="J296" s="3"/>
      <c r="K296" s="3"/>
    </row>
    <row r="297" spans="2:11" ht="18.75">
      <c r="B297" s="2"/>
      <c r="I297" s="1"/>
      <c r="J297" s="3"/>
      <c r="K297" s="3"/>
    </row>
    <row r="298" spans="2:11" ht="18.75">
      <c r="B298" s="72"/>
      <c r="I298" s="1"/>
      <c r="J298" s="3"/>
      <c r="K298" s="3"/>
    </row>
    <row r="299" spans="9:11" ht="18.75">
      <c r="I299" s="1"/>
      <c r="J299" s="3"/>
      <c r="K299" s="3"/>
    </row>
    <row r="300" spans="9:11" ht="18.75">
      <c r="I300" s="1"/>
      <c r="J300" s="3"/>
      <c r="K300" s="3"/>
    </row>
    <row r="301" spans="9:11" ht="18.75">
      <c r="I301" s="1"/>
      <c r="J301" s="3"/>
      <c r="K301" s="3"/>
    </row>
    <row r="302" spans="9:11" ht="18.75">
      <c r="I302" s="1"/>
      <c r="J302" s="3"/>
      <c r="K302" s="3"/>
    </row>
    <row r="303" spans="9:11" ht="18.75">
      <c r="I303" s="1"/>
      <c r="J303" s="3"/>
      <c r="K303" s="3"/>
    </row>
    <row r="304" spans="9:11" ht="18.75">
      <c r="I304" s="1"/>
      <c r="J304" s="3"/>
      <c r="K304" s="3"/>
    </row>
    <row r="305" spans="9:11" ht="18.75">
      <c r="I305" s="1"/>
      <c r="J305" s="3"/>
      <c r="K305" s="3"/>
    </row>
    <row r="306" spans="9:11" ht="18.75">
      <c r="I306" s="1"/>
      <c r="J306" s="3"/>
      <c r="K306" s="3"/>
    </row>
    <row r="307" spans="9:11" ht="18.75">
      <c r="I307" s="1"/>
      <c r="J307" s="3"/>
      <c r="K307" s="3"/>
    </row>
    <row r="308" spans="9:11" ht="18.75">
      <c r="I308" s="1"/>
      <c r="J308" s="3"/>
      <c r="K308" s="3"/>
    </row>
    <row r="309" spans="9:11" ht="18.75">
      <c r="I309" s="1"/>
      <c r="J309" s="3"/>
      <c r="K309" s="3"/>
    </row>
    <row r="310" spans="9:11" ht="18.75">
      <c r="I310" s="1"/>
      <c r="J310" s="3"/>
      <c r="K310" s="3"/>
    </row>
    <row r="311" spans="9:11" ht="18.75">
      <c r="I311" s="1"/>
      <c r="J311" s="3"/>
      <c r="K311" s="3"/>
    </row>
    <row r="312" spans="9:11" ht="18.75">
      <c r="I312" s="1"/>
      <c r="J312" s="3"/>
      <c r="K312" s="3"/>
    </row>
    <row r="313" spans="9:11" ht="18.75">
      <c r="I313" s="1"/>
      <c r="J313" s="3"/>
      <c r="K313" s="3"/>
    </row>
    <row r="314" spans="9:11" ht="18.75">
      <c r="I314" s="1"/>
      <c r="J314" s="3"/>
      <c r="K314" s="3"/>
    </row>
    <row r="315" spans="9:11" ht="18.75">
      <c r="I315" s="1"/>
      <c r="J315" s="3"/>
      <c r="K315" s="3"/>
    </row>
    <row r="316" spans="9:11" ht="18.75">
      <c r="I316" s="1"/>
      <c r="J316" s="3"/>
      <c r="K316" s="3"/>
    </row>
    <row r="317" spans="9:11" ht="18.75">
      <c r="I317" s="1"/>
      <c r="J317" s="3"/>
      <c r="K317" s="3"/>
    </row>
    <row r="318" spans="9:11" ht="18.75">
      <c r="I318" s="1"/>
      <c r="J318" s="3"/>
      <c r="K318" s="3"/>
    </row>
    <row r="319" spans="9:11" ht="18.75">
      <c r="I319" s="1"/>
      <c r="J319" s="3"/>
      <c r="K319" s="3"/>
    </row>
    <row r="320" spans="9:11" ht="18.75">
      <c r="I320" s="1"/>
      <c r="J320" s="3"/>
      <c r="K320" s="3"/>
    </row>
    <row r="321" spans="9:11" ht="18.75">
      <c r="I321" s="1"/>
      <c r="J321" s="3"/>
      <c r="K321" s="3"/>
    </row>
    <row r="322" spans="9:11" ht="18.75">
      <c r="I322" s="1"/>
      <c r="J322" s="3"/>
      <c r="K322" s="3"/>
    </row>
    <row r="323" spans="9:11" ht="18.75">
      <c r="I323" s="1"/>
      <c r="J323" s="3"/>
      <c r="K323" s="3"/>
    </row>
    <row r="324" spans="9:11" ht="18.75">
      <c r="I324" s="1"/>
      <c r="J324" s="3"/>
      <c r="K324" s="3"/>
    </row>
    <row r="325" spans="9:11" ht="18.75">
      <c r="I325" s="1"/>
      <c r="J325" s="3"/>
      <c r="K325" s="3"/>
    </row>
    <row r="326" spans="9:11" ht="18.75">
      <c r="I326" s="1"/>
      <c r="J326" s="3"/>
      <c r="K326" s="3"/>
    </row>
    <row r="327" spans="9:11" ht="18.75">
      <c r="I327" s="1"/>
      <c r="J327" s="3"/>
      <c r="K327" s="3"/>
    </row>
    <row r="328" spans="9:11" ht="18.75">
      <c r="I328" s="1"/>
      <c r="J328" s="3"/>
      <c r="K328" s="3"/>
    </row>
    <row r="329" spans="9:11" ht="18.75">
      <c r="I329" s="1"/>
      <c r="J329" s="3"/>
      <c r="K329" s="3"/>
    </row>
    <row r="330" spans="9:11" ht="18.75">
      <c r="I330" s="1"/>
      <c r="J330" s="3"/>
      <c r="K330" s="3"/>
    </row>
    <row r="331" spans="9:11" ht="18.75">
      <c r="I331" s="1"/>
      <c r="J331" s="3"/>
      <c r="K331" s="3"/>
    </row>
    <row r="332" spans="9:11" ht="18.75">
      <c r="I332" s="1"/>
      <c r="J332" s="3"/>
      <c r="K332" s="3"/>
    </row>
    <row r="333" spans="9:11" ht="18.75">
      <c r="I333" s="1"/>
      <c r="J333" s="3"/>
      <c r="K333" s="3"/>
    </row>
    <row r="334" spans="9:11" ht="18.75">
      <c r="I334" s="1"/>
      <c r="J334" s="3"/>
      <c r="K334" s="3"/>
    </row>
    <row r="335" spans="9:11" ht="18.75">
      <c r="I335" s="1"/>
      <c r="J335" s="3"/>
      <c r="K335" s="3"/>
    </row>
    <row r="336" spans="9:11" ht="18.75">
      <c r="I336" s="1"/>
      <c r="J336" s="3"/>
      <c r="K336" s="3"/>
    </row>
    <row r="337" spans="9:11" ht="18.75">
      <c r="I337" s="1"/>
      <c r="J337" s="3"/>
      <c r="K337" s="3"/>
    </row>
    <row r="338" spans="9:11" ht="18.75">
      <c r="I338" s="1"/>
      <c r="J338" s="3"/>
      <c r="K338" s="3"/>
    </row>
    <row r="339" spans="9:11" ht="18.75">
      <c r="I339" s="1"/>
      <c r="J339" s="3"/>
      <c r="K339" s="3"/>
    </row>
    <row r="340" spans="9:11" ht="18.75">
      <c r="I340" s="1"/>
      <c r="J340" s="3"/>
      <c r="K340" s="3"/>
    </row>
    <row r="341" spans="9:11" ht="18.75">
      <c r="I341" s="1"/>
      <c r="J341" s="3"/>
      <c r="K341" s="3"/>
    </row>
    <row r="342" spans="9:11" ht="18.75">
      <c r="I342" s="1"/>
      <c r="J342" s="3"/>
      <c r="K342" s="3"/>
    </row>
    <row r="343" spans="9:11" ht="18.75">
      <c r="I343" s="1"/>
      <c r="J343" s="3"/>
      <c r="K343" s="3"/>
    </row>
    <row r="344" spans="9:11" ht="18.75">
      <c r="I344" s="1"/>
      <c r="J344" s="3"/>
      <c r="K344" s="3"/>
    </row>
    <row r="345" spans="9:11" ht="18.75">
      <c r="I345" s="1"/>
      <c r="J345" s="3"/>
      <c r="K345" s="3"/>
    </row>
    <row r="346" spans="9:11" ht="18.75">
      <c r="I346" s="1"/>
      <c r="J346" s="3"/>
      <c r="K346" s="3"/>
    </row>
    <row r="347" spans="9:11" ht="18.75">
      <c r="I347" s="1"/>
      <c r="J347" s="3"/>
      <c r="K347" s="3"/>
    </row>
    <row r="348" spans="9:11" ht="18.75">
      <c r="I348" s="1"/>
      <c r="J348" s="3"/>
      <c r="K348" s="3"/>
    </row>
    <row r="349" spans="9:11" ht="18.75">
      <c r="I349" s="1"/>
      <c r="J349" s="3"/>
      <c r="K349" s="3"/>
    </row>
    <row r="350" spans="9:11" ht="18.75">
      <c r="I350" s="1"/>
      <c r="J350" s="3"/>
      <c r="K350" s="3"/>
    </row>
    <row r="351" spans="9:11" ht="18.75">
      <c r="I351" s="1"/>
      <c r="J351" s="3"/>
      <c r="K351" s="3"/>
    </row>
    <row r="352" spans="9:11" ht="18.75">
      <c r="I352" s="1"/>
      <c r="J352" s="3"/>
      <c r="K352" s="3"/>
    </row>
    <row r="353" spans="9:11" ht="18.75">
      <c r="I353" s="1"/>
      <c r="J353" s="3"/>
      <c r="K353" s="3"/>
    </row>
    <row r="354" spans="9:11" ht="18.75">
      <c r="I354" s="1"/>
      <c r="J354" s="3"/>
      <c r="K354" s="3"/>
    </row>
    <row r="355" spans="9:11" ht="18.75">
      <c r="I355" s="1"/>
      <c r="J355" s="3"/>
      <c r="K355" s="3"/>
    </row>
    <row r="356" spans="9:11" ht="18.75">
      <c r="I356" s="1"/>
      <c r="J356" s="3"/>
      <c r="K356" s="3"/>
    </row>
    <row r="357" spans="9:11" ht="18.75">
      <c r="I357" s="1"/>
      <c r="J357" s="3"/>
      <c r="K357" s="3"/>
    </row>
    <row r="358" spans="9:11" ht="18.75">
      <c r="I358" s="1"/>
      <c r="J358" s="3"/>
      <c r="K358" s="3"/>
    </row>
    <row r="359" spans="9:11" ht="18.75">
      <c r="I359" s="1"/>
      <c r="J359" s="3"/>
      <c r="K359" s="3"/>
    </row>
    <row r="360" spans="9:11" ht="18.75">
      <c r="I360" s="1"/>
      <c r="J360" s="3"/>
      <c r="K360" s="3"/>
    </row>
    <row r="361" spans="9:11" ht="18.75">
      <c r="I361" s="1"/>
      <c r="J361" s="3"/>
      <c r="K361" s="3"/>
    </row>
    <row r="362" spans="9:11" ht="18.75">
      <c r="I362" s="1"/>
      <c r="J362" s="3"/>
      <c r="K362" s="3"/>
    </row>
    <row r="363" spans="9:11" ht="18.75">
      <c r="I363" s="1"/>
      <c r="J363" s="3"/>
      <c r="K363" s="3"/>
    </row>
    <row r="364" spans="9:11" ht="18.75">
      <c r="I364" s="1"/>
      <c r="J364" s="3"/>
      <c r="K364" s="3"/>
    </row>
    <row r="365" spans="9:11" ht="18.75">
      <c r="I365" s="1"/>
      <c r="J365" s="3"/>
      <c r="K365" s="3"/>
    </row>
    <row r="366" spans="9:11" ht="18.75">
      <c r="I366" s="1"/>
      <c r="J366" s="3"/>
      <c r="K366" s="3"/>
    </row>
    <row r="367" spans="9:11" ht="18.75">
      <c r="I367" s="1"/>
      <c r="J367" s="3"/>
      <c r="K367" s="3"/>
    </row>
    <row r="368" spans="9:11" ht="18.75">
      <c r="I368" s="1"/>
      <c r="J368" s="3"/>
      <c r="K368" s="3"/>
    </row>
    <row r="369" spans="9:11" ht="18.75">
      <c r="I369" s="1"/>
      <c r="J369" s="3"/>
      <c r="K369" s="3"/>
    </row>
    <row r="370" spans="9:11" ht="18.75">
      <c r="I370" s="1"/>
      <c r="J370" s="3"/>
      <c r="K370" s="3"/>
    </row>
    <row r="371" spans="9:11" ht="18.75">
      <c r="I371" s="1"/>
      <c r="J371" s="3"/>
      <c r="K371" s="3"/>
    </row>
    <row r="372" spans="9:11" ht="18.75">
      <c r="I372" s="1"/>
      <c r="J372" s="3"/>
      <c r="K372" s="3"/>
    </row>
    <row r="373" spans="9:11" ht="18.75">
      <c r="I373" s="1"/>
      <c r="J373" s="3"/>
      <c r="K373" s="3"/>
    </row>
    <row r="374" spans="9:11" ht="18.75">
      <c r="I374" s="1"/>
      <c r="J374" s="3"/>
      <c r="K374" s="3"/>
    </row>
    <row r="375" spans="9:11" ht="18.75">
      <c r="I375" s="1"/>
      <c r="J375" s="3"/>
      <c r="K375" s="3"/>
    </row>
    <row r="376" spans="9:11" ht="18.75">
      <c r="I376" s="1"/>
      <c r="J376" s="3"/>
      <c r="K376" s="3"/>
    </row>
    <row r="377" spans="9:11" ht="18.75">
      <c r="I377" s="1"/>
      <c r="J377" s="3"/>
      <c r="K377" s="3"/>
    </row>
    <row r="378" spans="9:11" ht="18.75">
      <c r="I378" s="1"/>
      <c r="J378" s="3"/>
      <c r="K378" s="3"/>
    </row>
    <row r="379" spans="9:11" ht="18.75">
      <c r="I379" s="1"/>
      <c r="J379" s="3"/>
      <c r="K379" s="3"/>
    </row>
    <row r="380" spans="9:11" ht="18.75">
      <c r="I380" s="1"/>
      <c r="J380" s="3"/>
      <c r="K380" s="3"/>
    </row>
    <row r="381" spans="9:11" ht="18.75">
      <c r="I381" s="1"/>
      <c r="J381" s="3"/>
      <c r="K381" s="3"/>
    </row>
    <row r="382" spans="9:11" ht="18.75">
      <c r="I382" s="1"/>
      <c r="J382" s="3"/>
      <c r="K382" s="3"/>
    </row>
    <row r="383" spans="9:11" ht="18.75">
      <c r="I383" s="1"/>
      <c r="J383" s="3"/>
      <c r="K383" s="3"/>
    </row>
    <row r="384" spans="9:11" ht="18.75">
      <c r="I384" s="1"/>
      <c r="J384" s="3"/>
      <c r="K384" s="3"/>
    </row>
    <row r="385" spans="9:11" ht="18.75">
      <c r="I385" s="1"/>
      <c r="J385" s="3"/>
      <c r="K385" s="3"/>
    </row>
    <row r="386" spans="9:11" ht="18.75">
      <c r="I386" s="1"/>
      <c r="J386" s="3"/>
      <c r="K386" s="3"/>
    </row>
    <row r="387" spans="9:11" ht="18.75">
      <c r="I387" s="1"/>
      <c r="J387" s="3"/>
      <c r="K387" s="3"/>
    </row>
    <row r="388" spans="9:11" ht="18.75">
      <c r="I388" s="1"/>
      <c r="J388" s="3"/>
      <c r="K388" s="3"/>
    </row>
    <row r="389" spans="9:11" ht="18.75">
      <c r="I389" s="1"/>
      <c r="J389" s="3"/>
      <c r="K389" s="3"/>
    </row>
    <row r="390" spans="9:11" ht="18.75">
      <c r="I390" s="1"/>
      <c r="J390" s="3"/>
      <c r="K390" s="3"/>
    </row>
    <row r="391" spans="9:11" ht="18.75">
      <c r="I391" s="1"/>
      <c r="J391" s="3"/>
      <c r="K391" s="3"/>
    </row>
    <row r="392" spans="9:11" ht="18.75">
      <c r="I392" s="1"/>
      <c r="J392" s="3"/>
      <c r="K392" s="3"/>
    </row>
    <row r="393" spans="9:11" ht="18.75">
      <c r="I393" s="1"/>
      <c r="J393" s="3"/>
      <c r="K393" s="3"/>
    </row>
    <row r="394" spans="9:11" ht="18.75">
      <c r="I394" s="1"/>
      <c r="J394" s="3"/>
      <c r="K394" s="3"/>
    </row>
    <row r="395" spans="9:11" ht="18.75">
      <c r="I395" s="1"/>
      <c r="J395" s="3"/>
      <c r="K395" s="3"/>
    </row>
    <row r="396" spans="9:11" ht="18.75">
      <c r="I396" s="1"/>
      <c r="J396" s="3"/>
      <c r="K396" s="3"/>
    </row>
    <row r="397" spans="9:11" ht="18.75">
      <c r="I397" s="1"/>
      <c r="J397" s="3"/>
      <c r="K397" s="3"/>
    </row>
    <row r="398" spans="9:11" ht="18.75">
      <c r="I398" s="1"/>
      <c r="J398" s="3"/>
      <c r="K398" s="3"/>
    </row>
    <row r="399" spans="9:11" ht="18.75">
      <c r="I399" s="1"/>
      <c r="J399" s="3"/>
      <c r="K399" s="3"/>
    </row>
    <row r="400" spans="9:11" ht="18.75">
      <c r="I400" s="1"/>
      <c r="J400" s="3"/>
      <c r="K400" s="3"/>
    </row>
    <row r="401" spans="9:11" ht="18.75">
      <c r="I401" s="1"/>
      <c r="J401" s="3"/>
      <c r="K401" s="3"/>
    </row>
    <row r="402" spans="9:11" ht="18.75">
      <c r="I402" s="1"/>
      <c r="J402" s="3"/>
      <c r="K402" s="3"/>
    </row>
    <row r="403" spans="9:11" ht="18.75">
      <c r="I403" s="1"/>
      <c r="J403" s="3"/>
      <c r="K403" s="3"/>
    </row>
    <row r="404" spans="9:11" ht="18.75">
      <c r="I404" s="1"/>
      <c r="J404" s="3"/>
      <c r="K404" s="3"/>
    </row>
    <row r="405" spans="9:11" ht="18.75">
      <c r="I405" s="1"/>
      <c r="J405" s="3"/>
      <c r="K405" s="3"/>
    </row>
    <row r="406" spans="9:11" ht="18.75">
      <c r="I406" s="1"/>
      <c r="J406" s="3"/>
      <c r="K406" s="3"/>
    </row>
    <row r="407" spans="9:11" ht="18.75">
      <c r="I407" s="1"/>
      <c r="J407" s="3"/>
      <c r="K407" s="3"/>
    </row>
    <row r="408" spans="9:11" ht="18.75">
      <c r="I408" s="1"/>
      <c r="J408" s="3"/>
      <c r="K408" s="3"/>
    </row>
    <row r="409" spans="9:11" ht="18.75">
      <c r="I409" s="1"/>
      <c r="J409" s="3"/>
      <c r="K409" s="3"/>
    </row>
    <row r="410" spans="9:11" ht="18.75">
      <c r="I410" s="1"/>
      <c r="J410" s="3"/>
      <c r="K410" s="3"/>
    </row>
    <row r="411" spans="9:11" ht="18.75">
      <c r="I411" s="1"/>
      <c r="J411" s="3"/>
      <c r="K411" s="3"/>
    </row>
    <row r="412" spans="9:11" ht="18.75">
      <c r="I412" s="1"/>
      <c r="J412" s="3"/>
      <c r="K412" s="3"/>
    </row>
    <row r="413" spans="9:11" ht="18.75">
      <c r="I413" s="1"/>
      <c r="J413" s="3"/>
      <c r="K413" s="3"/>
    </row>
    <row r="414" spans="9:11" ht="18.75">
      <c r="I414" s="1"/>
      <c r="J414" s="3"/>
      <c r="K414" s="3"/>
    </row>
    <row r="415" spans="9:11" ht="18.75">
      <c r="I415" s="1"/>
      <c r="J415" s="3"/>
      <c r="K415" s="3"/>
    </row>
    <row r="416" spans="9:11" ht="18.75">
      <c r="I416" s="1"/>
      <c r="J416" s="3"/>
      <c r="K416" s="3"/>
    </row>
    <row r="417" spans="9:11" ht="18.75">
      <c r="I417" s="1"/>
      <c r="J417" s="3"/>
      <c r="K417" s="3"/>
    </row>
    <row r="418" spans="9:11" ht="18.75">
      <c r="I418" s="1"/>
      <c r="J418" s="3"/>
      <c r="K418" s="3"/>
    </row>
    <row r="419" spans="9:11" ht="18.75">
      <c r="I419" s="1"/>
      <c r="J419" s="3"/>
      <c r="K419" s="3"/>
    </row>
    <row r="420" spans="9:11" ht="18.75">
      <c r="I420" s="1"/>
      <c r="J420" s="3"/>
      <c r="K420" s="3"/>
    </row>
    <row r="421" spans="9:11" ht="18.75">
      <c r="I421" s="1"/>
      <c r="J421" s="3"/>
      <c r="K421" s="3"/>
    </row>
    <row r="422" spans="9:11" ht="18.75">
      <c r="I422" s="1"/>
      <c r="J422" s="3"/>
      <c r="K422" s="3"/>
    </row>
    <row r="423" spans="9:11" ht="18.75">
      <c r="I423" s="1"/>
      <c r="J423" s="3"/>
      <c r="K423" s="3"/>
    </row>
    <row r="424" spans="9:11" ht="18.75">
      <c r="I424" s="1"/>
      <c r="J424" s="3"/>
      <c r="K424" s="3"/>
    </row>
    <row r="425" spans="9:11" ht="18.75">
      <c r="I425" s="1"/>
      <c r="J425" s="3"/>
      <c r="K425" s="3"/>
    </row>
    <row r="426" spans="9:11" ht="18.75">
      <c r="I426" s="1"/>
      <c r="J426" s="3"/>
      <c r="K426" s="3"/>
    </row>
    <row r="427" spans="9:11" ht="18.75">
      <c r="I427" s="1"/>
      <c r="J427" s="3"/>
      <c r="K427" s="3"/>
    </row>
    <row r="428" spans="9:11" ht="18.75">
      <c r="I428" s="1"/>
      <c r="J428" s="3"/>
      <c r="K428" s="3"/>
    </row>
    <row r="429" spans="9:11" ht="18.75">
      <c r="I429" s="1"/>
      <c r="J429" s="3"/>
      <c r="K429" s="3"/>
    </row>
    <row r="430" spans="9:11" ht="18.75">
      <c r="I430" s="1"/>
      <c r="J430" s="3"/>
      <c r="K430" s="3"/>
    </row>
    <row r="431" spans="9:11" ht="18.75">
      <c r="I431" s="1"/>
      <c r="J431" s="3"/>
      <c r="K431" s="3"/>
    </row>
    <row r="432" spans="9:11" ht="18.75">
      <c r="I432" s="1"/>
      <c r="J432" s="3"/>
      <c r="K432" s="3"/>
    </row>
    <row r="433" spans="9:11" ht="18.75">
      <c r="I433" s="1"/>
      <c r="J433" s="3"/>
      <c r="K433" s="3"/>
    </row>
    <row r="434" spans="9:11" ht="18.75">
      <c r="I434" s="1"/>
      <c r="J434" s="3"/>
      <c r="K434" s="3"/>
    </row>
    <row r="435" spans="9:11" ht="18.75">
      <c r="I435" s="1"/>
      <c r="J435" s="3"/>
      <c r="K435" s="3"/>
    </row>
    <row r="436" spans="9:11" ht="18.75">
      <c r="I436" s="1"/>
      <c r="J436" s="3"/>
      <c r="K436" s="3"/>
    </row>
    <row r="437" spans="9:11" ht="18.75">
      <c r="I437" s="1"/>
      <c r="J437" s="3"/>
      <c r="K437" s="3"/>
    </row>
    <row r="438" spans="9:11" ht="18.75">
      <c r="I438" s="1"/>
      <c r="J438" s="3"/>
      <c r="K438" s="3"/>
    </row>
    <row r="439" spans="9:11" ht="18.75">
      <c r="I439" s="1"/>
      <c r="J439" s="3"/>
      <c r="K439" s="3"/>
    </row>
    <row r="440" spans="9:11" ht="18.75">
      <c r="I440" s="1"/>
      <c r="J440" s="3"/>
      <c r="K440" s="3"/>
    </row>
    <row r="441" spans="9:11" ht="18.75">
      <c r="I441" s="1"/>
      <c r="J441" s="3"/>
      <c r="K441" s="3"/>
    </row>
    <row r="442" spans="9:11" ht="18.75">
      <c r="I442" s="1"/>
      <c r="J442" s="3"/>
      <c r="K442" s="3"/>
    </row>
    <row r="443" spans="9:11" ht="18.75">
      <c r="I443" s="1"/>
      <c r="J443" s="3"/>
      <c r="K443" s="3"/>
    </row>
    <row r="444" spans="9:11" ht="18.75">
      <c r="I444" s="1"/>
      <c r="J444" s="3"/>
      <c r="K444" s="3"/>
    </row>
    <row r="445" spans="9:11" ht="18.75">
      <c r="I445" s="1"/>
      <c r="J445" s="3"/>
      <c r="K445" s="3"/>
    </row>
    <row r="446" spans="9:11" ht="18.75">
      <c r="I446" s="1"/>
      <c r="J446" s="3"/>
      <c r="K446" s="3"/>
    </row>
    <row r="447" spans="9:11" ht="18.75">
      <c r="I447" s="1"/>
      <c r="J447" s="3"/>
      <c r="K447" s="3"/>
    </row>
    <row r="448" spans="9:11" ht="18.75">
      <c r="I448" s="1"/>
      <c r="J448" s="3"/>
      <c r="K448" s="3"/>
    </row>
    <row r="449" spans="9:11" ht="18.75">
      <c r="I449" s="1"/>
      <c r="J449" s="3"/>
      <c r="K449" s="3"/>
    </row>
    <row r="450" spans="9:11" ht="18.75">
      <c r="I450" s="1"/>
      <c r="J450" s="3"/>
      <c r="K450" s="3"/>
    </row>
    <row r="451" spans="9:11" ht="18.75">
      <c r="I451" s="1"/>
      <c r="J451" s="3"/>
      <c r="K451" s="3"/>
    </row>
    <row r="452" spans="9:11" ht="18.75">
      <c r="I452" s="1"/>
      <c r="J452" s="3"/>
      <c r="K452" s="3"/>
    </row>
    <row r="453" spans="9:11" ht="18.75">
      <c r="I453" s="1"/>
      <c r="J453" s="3"/>
      <c r="K453" s="3"/>
    </row>
    <row r="454" spans="9:11" ht="18.75">
      <c r="I454" s="1"/>
      <c r="J454" s="3"/>
      <c r="K454" s="3"/>
    </row>
    <row r="455" spans="9:11" ht="18.75">
      <c r="I455" s="1"/>
      <c r="J455" s="3"/>
      <c r="K455" s="3"/>
    </row>
    <row r="456" spans="9:11" ht="18.75">
      <c r="I456" s="1"/>
      <c r="J456" s="3"/>
      <c r="K456" s="3"/>
    </row>
    <row r="457" spans="9:11" ht="18.75">
      <c r="I457" s="1"/>
      <c r="J457" s="3"/>
      <c r="K457" s="3"/>
    </row>
    <row r="458" spans="9:11" ht="18.75">
      <c r="I458" s="1"/>
      <c r="J458" s="3"/>
      <c r="K458" s="3"/>
    </row>
    <row r="459" spans="9:11" ht="18.75">
      <c r="I459" s="1"/>
      <c r="J459" s="3"/>
      <c r="K459" s="3"/>
    </row>
    <row r="460" spans="9:11" ht="18.75">
      <c r="I460" s="1"/>
      <c r="J460" s="3"/>
      <c r="K460" s="3"/>
    </row>
    <row r="461" spans="9:11" ht="18.75">
      <c r="I461" s="1"/>
      <c r="J461" s="3"/>
      <c r="K461" s="3"/>
    </row>
    <row r="462" spans="9:11" ht="18.75">
      <c r="I462" s="1"/>
      <c r="J462" s="3"/>
      <c r="K462" s="3"/>
    </row>
    <row r="463" spans="9:11" ht="18.75">
      <c r="I463" s="1"/>
      <c r="J463" s="3"/>
      <c r="K463" s="3"/>
    </row>
    <row r="464" spans="9:11" ht="18.75">
      <c r="I464" s="1"/>
      <c r="J464" s="3"/>
      <c r="K464" s="3"/>
    </row>
    <row r="465" spans="9:11" ht="18.75">
      <c r="I465" s="1"/>
      <c r="J465" s="3"/>
      <c r="K465" s="3"/>
    </row>
    <row r="466" spans="9:11" ht="18.75">
      <c r="I466" s="1"/>
      <c r="J466" s="3"/>
      <c r="K466" s="3"/>
    </row>
    <row r="467" spans="9:11" ht="18.75">
      <c r="I467" s="1"/>
      <c r="J467" s="3"/>
      <c r="K467" s="3"/>
    </row>
    <row r="468" spans="9:11" ht="18.75">
      <c r="I468" s="1"/>
      <c r="J468" s="3"/>
      <c r="K468" s="3"/>
    </row>
    <row r="469" spans="9:11" ht="18.75">
      <c r="I469" s="1"/>
      <c r="J469" s="3"/>
      <c r="K469" s="3"/>
    </row>
    <row r="470" spans="9:11" ht="18.75">
      <c r="I470" s="1"/>
      <c r="J470" s="3"/>
      <c r="K470" s="3"/>
    </row>
    <row r="471" spans="9:11" ht="18.75">
      <c r="I471" s="1"/>
      <c r="J471" s="3"/>
      <c r="K471" s="3"/>
    </row>
    <row r="472" spans="9:11" ht="18.75">
      <c r="I472" s="1"/>
      <c r="J472" s="3"/>
      <c r="K472" s="3"/>
    </row>
    <row r="473" spans="9:11" ht="18.75">
      <c r="I473" s="1"/>
      <c r="J473" s="3"/>
      <c r="K473" s="3"/>
    </row>
    <row r="474" spans="9:11" ht="18.75">
      <c r="I474" s="1"/>
      <c r="J474" s="3"/>
      <c r="K474" s="3"/>
    </row>
    <row r="475" spans="9:11" ht="18.75">
      <c r="I475" s="1"/>
      <c r="J475" s="3"/>
      <c r="K475" s="3"/>
    </row>
    <row r="476" spans="9:11" ht="18.75">
      <c r="I476" s="1"/>
      <c r="J476" s="3"/>
      <c r="K476" s="3"/>
    </row>
    <row r="477" spans="9:11" ht="18.75">
      <c r="I477" s="1"/>
      <c r="J477" s="3"/>
      <c r="K477" s="3"/>
    </row>
    <row r="478" spans="9:11" ht="18.75">
      <c r="I478" s="1"/>
      <c r="J478" s="3"/>
      <c r="K478" s="3"/>
    </row>
    <row r="479" spans="9:11" ht="18.75">
      <c r="I479" s="1"/>
      <c r="J479" s="3"/>
      <c r="K479" s="3"/>
    </row>
    <row r="480" spans="9:11" ht="18.75">
      <c r="I480" s="1"/>
      <c r="J480" s="3"/>
      <c r="K480" s="3"/>
    </row>
    <row r="481" spans="9:11" ht="18.75">
      <c r="I481" s="1"/>
      <c r="J481" s="3"/>
      <c r="K481" s="3"/>
    </row>
    <row r="482" spans="9:11" ht="18.75">
      <c r="I482" s="1"/>
      <c r="J482" s="3"/>
      <c r="K482" s="3"/>
    </row>
    <row r="483" spans="9:11" ht="18.75">
      <c r="I483" s="1"/>
      <c r="J483" s="3"/>
      <c r="K483" s="3"/>
    </row>
    <row r="484" spans="9:11" ht="18.75">
      <c r="I484" s="1"/>
      <c r="J484" s="3"/>
      <c r="K484" s="3"/>
    </row>
    <row r="485" spans="9:11" ht="18.75">
      <c r="I485" s="1"/>
      <c r="J485" s="3"/>
      <c r="K485" s="3"/>
    </row>
    <row r="486" spans="9:11" ht="18.75">
      <c r="I486" s="1"/>
      <c r="J486" s="3"/>
      <c r="K486" s="3"/>
    </row>
    <row r="487" spans="9:11" ht="18.75">
      <c r="I487" s="1"/>
      <c r="J487" s="3"/>
      <c r="K487" s="3"/>
    </row>
    <row r="488" spans="9:11" ht="18.75">
      <c r="I488" s="1"/>
      <c r="J488" s="3"/>
      <c r="K488" s="3"/>
    </row>
    <row r="489" spans="9:11" ht="18.75">
      <c r="I489" s="1"/>
      <c r="J489" s="3"/>
      <c r="K489" s="3"/>
    </row>
    <row r="490" spans="9:11" ht="18.75">
      <c r="I490" s="1"/>
      <c r="J490" s="3"/>
      <c r="K490" s="3"/>
    </row>
    <row r="491" spans="9:11" ht="18.75">
      <c r="I491" s="1"/>
      <c r="J491" s="3"/>
      <c r="K491" s="3"/>
    </row>
    <row r="492" spans="9:11" ht="18.75">
      <c r="I492" s="1"/>
      <c r="J492" s="3"/>
      <c r="K492" s="3"/>
    </row>
    <row r="493" spans="9:11" ht="18.75">
      <c r="I493" s="1"/>
      <c r="J493" s="3"/>
      <c r="K493" s="3"/>
    </row>
    <row r="494" spans="9:11" ht="18.75">
      <c r="I494" s="1"/>
      <c r="J494" s="3"/>
      <c r="K494" s="3"/>
    </row>
    <row r="495" spans="9:11" ht="18.75">
      <c r="I495" s="1"/>
      <c r="J495" s="3"/>
      <c r="K495" s="3"/>
    </row>
    <row r="496" spans="9:11" ht="18.75">
      <c r="I496" s="1"/>
      <c r="J496" s="3"/>
      <c r="K496" s="3"/>
    </row>
    <row r="497" spans="9:11" ht="18.75">
      <c r="I497" s="1"/>
      <c r="J497" s="3"/>
      <c r="K497" s="3"/>
    </row>
    <row r="498" spans="9:11" ht="18.75">
      <c r="I498" s="1"/>
      <c r="J498" s="3"/>
      <c r="K498" s="3"/>
    </row>
    <row r="499" spans="9:11" ht="18.75">
      <c r="I499" s="1"/>
      <c r="J499" s="3"/>
      <c r="K499" s="3"/>
    </row>
    <row r="500" spans="9:11" ht="18.75">
      <c r="I500" s="1"/>
      <c r="J500" s="3"/>
      <c r="K500" s="3"/>
    </row>
    <row r="501" spans="9:11" ht="18.75">
      <c r="I501" s="1"/>
      <c r="J501" s="3"/>
      <c r="K501" s="3"/>
    </row>
    <row r="502" spans="9:11" ht="18.75">
      <c r="I502" s="1"/>
      <c r="J502" s="3"/>
      <c r="K502" s="3"/>
    </row>
    <row r="503" spans="9:11" ht="18.75">
      <c r="I503" s="1"/>
      <c r="J503" s="3"/>
      <c r="K503" s="3"/>
    </row>
    <row r="504" spans="9:11" ht="18.75">
      <c r="I504" s="1"/>
      <c r="J504" s="3"/>
      <c r="K504" s="3"/>
    </row>
    <row r="505" spans="9:11" ht="18.75">
      <c r="I505" s="1"/>
      <c r="J505" s="3"/>
      <c r="K505" s="3"/>
    </row>
    <row r="506" spans="9:11" ht="18.75">
      <c r="I506" s="1"/>
      <c r="J506" s="3"/>
      <c r="K506" s="3"/>
    </row>
    <row r="507" spans="9:11" ht="18.75">
      <c r="I507" s="1"/>
      <c r="J507" s="3"/>
      <c r="K507" s="3"/>
    </row>
    <row r="508" spans="9:11" ht="18.75">
      <c r="I508" s="1"/>
      <c r="J508" s="3"/>
      <c r="K508" s="3"/>
    </row>
    <row r="509" spans="9:11" ht="18.75">
      <c r="I509" s="1"/>
      <c r="J509" s="3"/>
      <c r="K509" s="3"/>
    </row>
    <row r="510" spans="9:11" ht="18.75">
      <c r="I510" s="1"/>
      <c r="J510" s="3"/>
      <c r="K510" s="3"/>
    </row>
    <row r="511" spans="9:11" ht="18.75">
      <c r="I511" s="1"/>
      <c r="J511" s="3"/>
      <c r="K511" s="3"/>
    </row>
    <row r="512" spans="9:11" ht="18.75">
      <c r="I512" s="1"/>
      <c r="J512" s="3"/>
      <c r="K512" s="3"/>
    </row>
    <row r="513" spans="9:11" ht="18.75">
      <c r="I513" s="1"/>
      <c r="J513" s="3"/>
      <c r="K513" s="3"/>
    </row>
    <row r="514" spans="9:11" ht="18.75">
      <c r="I514" s="1"/>
      <c r="J514" s="3"/>
      <c r="K514" s="3"/>
    </row>
    <row r="515" spans="9:11" ht="18.75">
      <c r="I515" s="1"/>
      <c r="J515" s="3"/>
      <c r="K515" s="3"/>
    </row>
    <row r="516" spans="9:11" ht="18.75">
      <c r="I516" s="1"/>
      <c r="J516" s="3"/>
      <c r="K516" s="3"/>
    </row>
    <row r="517" spans="9:11" ht="18.75">
      <c r="I517" s="1"/>
      <c r="J517" s="3"/>
      <c r="K517" s="3"/>
    </row>
    <row r="518" spans="9:11" ht="18.75">
      <c r="I518" s="1"/>
      <c r="J518" s="3"/>
      <c r="K518" s="3"/>
    </row>
    <row r="519" spans="9:11" ht="18.75">
      <c r="I519" s="1"/>
      <c r="J519" s="3"/>
      <c r="K519" s="3"/>
    </row>
    <row r="520" spans="9:11" ht="18.75">
      <c r="I520" s="1"/>
      <c r="J520" s="3"/>
      <c r="K520" s="3"/>
    </row>
    <row r="521" spans="9:11" ht="18.75">
      <c r="I521" s="1"/>
      <c r="J521" s="3"/>
      <c r="K521" s="3"/>
    </row>
    <row r="522" spans="9:11" ht="18.75">
      <c r="I522" s="1"/>
      <c r="J522" s="3"/>
      <c r="K522" s="3"/>
    </row>
    <row r="523" spans="9:11" ht="18.75">
      <c r="I523" s="1"/>
      <c r="J523" s="3"/>
      <c r="K523" s="3"/>
    </row>
    <row r="524" spans="9:11" ht="18.75">
      <c r="I524" s="1"/>
      <c r="J524" s="3"/>
      <c r="K524" s="3"/>
    </row>
    <row r="525" spans="9:11" ht="18.75">
      <c r="I525" s="1"/>
      <c r="J525" s="3"/>
      <c r="K525" s="3"/>
    </row>
    <row r="526" spans="9:11" ht="18.75">
      <c r="I526" s="1"/>
      <c r="J526" s="3"/>
      <c r="K526" s="3"/>
    </row>
    <row r="527" spans="9:11" ht="18.75">
      <c r="I527" s="1"/>
      <c r="J527" s="3"/>
      <c r="K527" s="3"/>
    </row>
    <row r="528" spans="9:11" ht="18.75">
      <c r="I528" s="1"/>
      <c r="J528" s="3"/>
      <c r="K528" s="3"/>
    </row>
    <row r="529" spans="9:11" ht="18.75">
      <c r="I529" s="1"/>
      <c r="J529" s="3"/>
      <c r="K529" s="3"/>
    </row>
    <row r="530" spans="9:11" ht="18.75">
      <c r="I530" s="1"/>
      <c r="J530" s="3"/>
      <c r="K530" s="3"/>
    </row>
    <row r="531" spans="9:11" ht="18.75">
      <c r="I531" s="1"/>
      <c r="J531" s="3"/>
      <c r="K531" s="3"/>
    </row>
    <row r="532" spans="9:11" ht="18.75">
      <c r="I532" s="1"/>
      <c r="J532" s="3"/>
      <c r="K532" s="3"/>
    </row>
    <row r="533" spans="9:11" ht="18.75">
      <c r="I533" s="1"/>
      <c r="J533" s="3"/>
      <c r="K533" s="3"/>
    </row>
    <row r="534" spans="9:11" ht="18.75">
      <c r="I534" s="1"/>
      <c r="J534" s="3"/>
      <c r="K534" s="3"/>
    </row>
    <row r="535" spans="9:11" ht="18.75">
      <c r="I535" s="1"/>
      <c r="J535" s="3"/>
      <c r="K535" s="3"/>
    </row>
    <row r="536" spans="9:11" ht="18.75">
      <c r="I536" s="1"/>
      <c r="J536" s="3"/>
      <c r="K536" s="3"/>
    </row>
    <row r="537" spans="9:11" ht="18.75">
      <c r="I537" s="1"/>
      <c r="J537" s="3"/>
      <c r="K537" s="3"/>
    </row>
    <row r="538" spans="9:11" ht="18.75">
      <c r="I538" s="1"/>
      <c r="J538" s="3"/>
      <c r="K538" s="3"/>
    </row>
    <row r="539" spans="9:11" ht="18.75">
      <c r="I539" s="1"/>
      <c r="J539" s="3"/>
      <c r="K539" s="3"/>
    </row>
    <row r="540" spans="9:11" ht="18.75">
      <c r="I540" s="1"/>
      <c r="J540" s="3"/>
      <c r="K540" s="3"/>
    </row>
    <row r="541" spans="9:11" ht="18.75">
      <c r="I541" s="1"/>
      <c r="J541" s="3"/>
      <c r="K541" s="3"/>
    </row>
    <row r="542" spans="9:11" ht="18.75">
      <c r="I542" s="1"/>
      <c r="J542" s="3"/>
      <c r="K542" s="3"/>
    </row>
    <row r="543" spans="9:11" ht="18.75">
      <c r="I543" s="1"/>
      <c r="J543" s="3"/>
      <c r="K543" s="3"/>
    </row>
    <row r="544" spans="9:11" ht="18.75">
      <c r="I544" s="1"/>
      <c r="J544" s="3"/>
      <c r="K544" s="3"/>
    </row>
    <row r="545" spans="9:11" ht="18.75">
      <c r="I545" s="1"/>
      <c r="J545" s="3"/>
      <c r="K545" s="3"/>
    </row>
    <row r="546" spans="9:11" ht="18.75">
      <c r="I546" s="1"/>
      <c r="J546" s="3"/>
      <c r="K546" s="3"/>
    </row>
    <row r="547" spans="9:11" ht="18.75">
      <c r="I547" s="1"/>
      <c r="J547" s="3"/>
      <c r="K547" s="3"/>
    </row>
    <row r="548" spans="9:11" ht="18.75">
      <c r="I548" s="1"/>
      <c r="J548" s="3"/>
      <c r="K548" s="3"/>
    </row>
    <row r="549" spans="9:11" ht="18.75">
      <c r="I549" s="1"/>
      <c r="J549" s="3"/>
      <c r="K549" s="3"/>
    </row>
    <row r="550" spans="9:11" ht="18.75">
      <c r="I550" s="1"/>
      <c r="J550" s="3"/>
      <c r="K550" s="3"/>
    </row>
    <row r="551" spans="9:11" ht="18.75">
      <c r="I551" s="1"/>
      <c r="J551" s="3"/>
      <c r="K551" s="3"/>
    </row>
    <row r="552" spans="9:11" ht="18.75">
      <c r="I552" s="1"/>
      <c r="J552" s="3"/>
      <c r="K552" s="3"/>
    </row>
    <row r="553" spans="9:11" ht="18.75">
      <c r="I553" s="1"/>
      <c r="J553" s="3"/>
      <c r="K553" s="3"/>
    </row>
    <row r="554" spans="9:11" ht="18.75">
      <c r="I554" s="1"/>
      <c r="J554" s="3"/>
      <c r="K554" s="3"/>
    </row>
    <row r="555" spans="9:11" ht="18.75">
      <c r="I555" s="1"/>
      <c r="J555" s="3"/>
      <c r="K555" s="3"/>
    </row>
    <row r="556" spans="9:11" ht="18.75">
      <c r="I556" s="1"/>
      <c r="J556" s="3"/>
      <c r="K556" s="3"/>
    </row>
    <row r="557" spans="9:11" ht="18.75">
      <c r="I557" s="1"/>
      <c r="J557" s="3"/>
      <c r="K557" s="3"/>
    </row>
    <row r="558" spans="9:11" ht="18.75">
      <c r="I558" s="1"/>
      <c r="J558" s="3"/>
      <c r="K558" s="3"/>
    </row>
    <row r="559" spans="9:11" ht="18.75">
      <c r="I559" s="1"/>
      <c r="J559" s="3"/>
      <c r="K559" s="3"/>
    </row>
    <row r="560" spans="9:11" ht="18.75">
      <c r="I560" s="1"/>
      <c r="J560" s="3"/>
      <c r="K560" s="3"/>
    </row>
    <row r="561" spans="9:11" ht="18.75">
      <c r="I561" s="1"/>
      <c r="J561" s="3"/>
      <c r="K561" s="3"/>
    </row>
    <row r="562" spans="9:11" ht="18.75">
      <c r="I562" s="1"/>
      <c r="J562" s="3"/>
      <c r="K562" s="3"/>
    </row>
    <row r="563" spans="9:11" ht="18.75">
      <c r="I563" s="1"/>
      <c r="J563" s="3"/>
      <c r="K563" s="3"/>
    </row>
    <row r="564" spans="9:11" ht="18.75">
      <c r="I564" s="1"/>
      <c r="J564" s="3"/>
      <c r="K564" s="3"/>
    </row>
    <row r="565" spans="9:11" ht="18.75">
      <c r="I565" s="1"/>
      <c r="J565" s="3"/>
      <c r="K565" s="3"/>
    </row>
    <row r="566" spans="9:11" ht="18.75">
      <c r="I566" s="1"/>
      <c r="J566" s="3"/>
      <c r="K566" s="3"/>
    </row>
    <row r="567" spans="9:11" ht="18.75">
      <c r="I567" s="1"/>
      <c r="J567" s="3"/>
      <c r="K567" s="3"/>
    </row>
    <row r="568" spans="9:11" ht="18.75">
      <c r="I568" s="1"/>
      <c r="J568" s="3"/>
      <c r="K568" s="3"/>
    </row>
    <row r="569" spans="9:11" ht="18.75">
      <c r="I569" s="1"/>
      <c r="J569" s="3"/>
      <c r="K569" s="3"/>
    </row>
    <row r="570" spans="9:11" ht="18.75">
      <c r="I570" s="1"/>
      <c r="J570" s="3"/>
      <c r="K570" s="3"/>
    </row>
    <row r="571" spans="9:11" ht="18.75">
      <c r="I571" s="1"/>
      <c r="J571" s="3"/>
      <c r="K571" s="3"/>
    </row>
    <row r="572" spans="9:11" ht="18.75">
      <c r="I572" s="1"/>
      <c r="J572" s="3"/>
      <c r="K572" s="3"/>
    </row>
    <row r="573" spans="9:11" ht="18.75">
      <c r="I573" s="1"/>
      <c r="J573" s="3"/>
      <c r="K573" s="3"/>
    </row>
    <row r="574" spans="9:11" ht="18.75">
      <c r="I574" s="1"/>
      <c r="J574" s="3"/>
      <c r="K574" s="3"/>
    </row>
    <row r="575" spans="9:11" ht="18.75">
      <c r="I575" s="1"/>
      <c r="J575" s="3"/>
      <c r="K575" s="3"/>
    </row>
    <row r="576" spans="9:11" ht="18.75">
      <c r="I576" s="1"/>
      <c r="J576" s="3"/>
      <c r="K576" s="3"/>
    </row>
    <row r="577" spans="9:11" ht="18.75">
      <c r="I577" s="1"/>
      <c r="J577" s="3"/>
      <c r="K577" s="3"/>
    </row>
    <row r="578" spans="9:11" ht="18.75">
      <c r="I578" s="1"/>
      <c r="J578" s="3"/>
      <c r="K578" s="3"/>
    </row>
    <row r="579" spans="9:11" ht="18.75">
      <c r="I579" s="1"/>
      <c r="J579" s="3"/>
      <c r="K579" s="3"/>
    </row>
    <row r="580" spans="9:11" ht="18.75">
      <c r="I580" s="1"/>
      <c r="J580" s="3"/>
      <c r="K580" s="3"/>
    </row>
    <row r="581" spans="9:11" ht="18.75">
      <c r="I581" s="1"/>
      <c r="J581" s="3"/>
      <c r="K581" s="3"/>
    </row>
    <row r="582" spans="9:11" ht="18.75">
      <c r="I582" s="1"/>
      <c r="J582" s="3"/>
      <c r="K582" s="3"/>
    </row>
    <row r="583" spans="9:11" ht="18.75">
      <c r="I583" s="1"/>
      <c r="J583" s="3"/>
      <c r="K583" s="3"/>
    </row>
    <row r="584" spans="9:11" ht="18.75">
      <c r="I584" s="1"/>
      <c r="J584" s="3"/>
      <c r="K584" s="3"/>
    </row>
    <row r="585" spans="9:11" ht="18.75">
      <c r="I585" s="1"/>
      <c r="J585" s="3"/>
      <c r="K585" s="3"/>
    </row>
    <row r="586" spans="9:11" ht="18.75">
      <c r="I586" s="1"/>
      <c r="J586" s="3"/>
      <c r="K586" s="3"/>
    </row>
    <row r="587" spans="9:11" ht="18.75">
      <c r="I587" s="1"/>
      <c r="J587" s="3"/>
      <c r="K587" s="3"/>
    </row>
    <row r="588" spans="9:11" ht="18.75">
      <c r="I588" s="1"/>
      <c r="J588" s="3"/>
      <c r="K588" s="3"/>
    </row>
    <row r="589" spans="9:11" ht="18.75">
      <c r="I589" s="1"/>
      <c r="J589" s="3"/>
      <c r="K589" s="3"/>
    </row>
    <row r="590" spans="9:11" ht="18.75">
      <c r="I590" s="1"/>
      <c r="J590" s="3"/>
      <c r="K590" s="3"/>
    </row>
    <row r="591" spans="9:11" ht="18.75">
      <c r="I591" s="1"/>
      <c r="J591" s="3"/>
      <c r="K591" s="3"/>
    </row>
    <row r="592" spans="9:11" ht="18.75">
      <c r="I592" s="1"/>
      <c r="J592" s="3"/>
      <c r="K592" s="3"/>
    </row>
    <row r="593" spans="9:11" ht="18.75">
      <c r="I593" s="1"/>
      <c r="J593" s="3"/>
      <c r="K593" s="3"/>
    </row>
    <row r="594" spans="9:11" ht="18.75">
      <c r="I594" s="1"/>
      <c r="J594" s="3"/>
      <c r="K594" s="3"/>
    </row>
    <row r="595" spans="9:11" ht="18.75">
      <c r="I595" s="1"/>
      <c r="J595" s="3"/>
      <c r="K595" s="3"/>
    </row>
    <row r="596" spans="9:11" ht="18.75">
      <c r="I596" s="1"/>
      <c r="J596" s="3"/>
      <c r="K596" s="3"/>
    </row>
    <row r="597" spans="9:11" ht="18.75">
      <c r="I597" s="1"/>
      <c r="J597" s="3"/>
      <c r="K597" s="3"/>
    </row>
    <row r="598" spans="9:11" ht="18.75">
      <c r="I598" s="1"/>
      <c r="J598" s="3"/>
      <c r="K598" s="3"/>
    </row>
    <row r="599" spans="9:11" ht="18.75">
      <c r="I599" s="1"/>
      <c r="J599" s="3"/>
      <c r="K599" s="3"/>
    </row>
    <row r="600" spans="9:11" ht="18.75">
      <c r="I600" s="1"/>
      <c r="J600" s="3"/>
      <c r="K600" s="3"/>
    </row>
    <row r="601" spans="9:11" ht="18.75">
      <c r="I601" s="1"/>
      <c r="J601" s="3"/>
      <c r="K601" s="3"/>
    </row>
    <row r="602" spans="9:11" ht="18.75">
      <c r="I602" s="1"/>
      <c r="J602" s="3"/>
      <c r="K602" s="3"/>
    </row>
    <row r="603" spans="9:11" ht="18.75">
      <c r="I603" s="1"/>
      <c r="J603" s="3"/>
      <c r="K603" s="3"/>
    </row>
    <row r="604" spans="9:11" ht="18.75">
      <c r="I604" s="1"/>
      <c r="J604" s="3"/>
      <c r="K604" s="3"/>
    </row>
    <row r="605" spans="9:11" ht="18.75">
      <c r="I605" s="1"/>
      <c r="J605" s="3"/>
      <c r="K605" s="3"/>
    </row>
    <row r="606" spans="9:11" ht="18.75">
      <c r="I606" s="1"/>
      <c r="J606" s="3"/>
      <c r="K606" s="3"/>
    </row>
    <row r="607" spans="9:11" ht="18.75">
      <c r="I607" s="1"/>
      <c r="J607" s="3"/>
      <c r="K607" s="3"/>
    </row>
    <row r="608" spans="9:11" ht="18.75">
      <c r="I608" s="1"/>
      <c r="J608" s="3"/>
      <c r="K608" s="3"/>
    </row>
    <row r="609" spans="9:11" ht="18.75">
      <c r="I609" s="1"/>
      <c r="J609" s="3"/>
      <c r="K609" s="3"/>
    </row>
    <row r="610" spans="9:11" ht="18.75">
      <c r="I610" s="1"/>
      <c r="J610" s="3"/>
      <c r="K610" s="3"/>
    </row>
    <row r="611" spans="9:11" ht="18.75">
      <c r="I611" s="1"/>
      <c r="J611" s="3"/>
      <c r="K611" s="3"/>
    </row>
    <row r="612" spans="9:11" ht="18.75">
      <c r="I612" s="1"/>
      <c r="J612" s="3"/>
      <c r="K612" s="3"/>
    </row>
    <row r="613" spans="9:11" ht="18.75">
      <c r="I613" s="1"/>
      <c r="J613" s="3"/>
      <c r="K613" s="3"/>
    </row>
    <row r="614" spans="9:11" ht="18.75">
      <c r="I614" s="1"/>
      <c r="J614" s="3"/>
      <c r="K614" s="3"/>
    </row>
    <row r="615" spans="9:11" ht="18.75">
      <c r="I615" s="1"/>
      <c r="J615" s="3"/>
      <c r="K615" s="3"/>
    </row>
    <row r="616" spans="9:11" ht="18.75">
      <c r="I616" s="1"/>
      <c r="J616" s="3"/>
      <c r="K616" s="3"/>
    </row>
    <row r="617" spans="9:11" ht="18.75">
      <c r="I617" s="1"/>
      <c r="J617" s="3"/>
      <c r="K617" s="3"/>
    </row>
    <row r="618" spans="9:11" ht="18.75">
      <c r="I618" s="1"/>
      <c r="J618" s="3"/>
      <c r="K618" s="3"/>
    </row>
    <row r="619" spans="9:11" ht="18.75">
      <c r="I619" s="1"/>
      <c r="J619" s="3"/>
      <c r="K619" s="3"/>
    </row>
    <row r="620" spans="9:11" ht="18.75">
      <c r="I620" s="1"/>
      <c r="J620" s="3"/>
      <c r="K620" s="3"/>
    </row>
    <row r="621" spans="9:11" ht="18.75">
      <c r="I621" s="1"/>
      <c r="J621" s="3"/>
      <c r="K621" s="3"/>
    </row>
    <row r="622" spans="9:11" ht="18.75">
      <c r="I622" s="1"/>
      <c r="J622" s="3"/>
      <c r="K622" s="3"/>
    </row>
    <row r="623" spans="9:11" ht="18.75">
      <c r="I623" s="1"/>
      <c r="J623" s="3"/>
      <c r="K623" s="3"/>
    </row>
    <row r="624" spans="9:11" ht="18.75">
      <c r="I624" s="1"/>
      <c r="J624" s="3"/>
      <c r="K624" s="3"/>
    </row>
    <row r="625" spans="9:11" ht="18.75">
      <c r="I625" s="1"/>
      <c r="J625" s="3"/>
      <c r="K625" s="3"/>
    </row>
    <row r="626" spans="9:11" ht="18.75">
      <c r="I626" s="1"/>
      <c r="J626" s="3"/>
      <c r="K626" s="3"/>
    </row>
    <row r="627" spans="9:11" ht="18.75">
      <c r="I627" s="1"/>
      <c r="J627" s="3"/>
      <c r="K627" s="3"/>
    </row>
    <row r="628" spans="9:11" ht="18.75">
      <c r="I628" s="1"/>
      <c r="J628" s="3"/>
      <c r="K628" s="3"/>
    </row>
    <row r="629" spans="9:11" ht="18.75">
      <c r="I629" s="1"/>
      <c r="J629" s="3"/>
      <c r="K629" s="3"/>
    </row>
    <row r="630" spans="9:11" ht="18.75">
      <c r="I630" s="1"/>
      <c r="J630" s="3"/>
      <c r="K630" s="3"/>
    </row>
    <row r="631" spans="9:11" ht="18.75">
      <c r="I631" s="1"/>
      <c r="J631" s="3"/>
      <c r="K631" s="3"/>
    </row>
    <row r="632" spans="9:11" ht="18.75">
      <c r="I632" s="1"/>
      <c r="J632" s="3"/>
      <c r="K632" s="3"/>
    </row>
    <row r="633" spans="9:11" ht="18.75">
      <c r="I633" s="1"/>
      <c r="J633" s="3"/>
      <c r="K633" s="3"/>
    </row>
    <row r="634" spans="9:11" ht="18.75">
      <c r="I634" s="1"/>
      <c r="J634" s="3"/>
      <c r="K634" s="3"/>
    </row>
    <row r="635" spans="9:11" ht="18.75">
      <c r="I635" s="1"/>
      <c r="J635" s="3"/>
      <c r="K635" s="3"/>
    </row>
    <row r="636" spans="9:11" ht="18.75">
      <c r="I636" s="1"/>
      <c r="J636" s="3"/>
      <c r="K636" s="3"/>
    </row>
    <row r="637" spans="9:11" ht="18.75">
      <c r="I637" s="1"/>
      <c r="J637" s="3"/>
      <c r="K637" s="3"/>
    </row>
    <row r="638" spans="9:11" ht="18.75">
      <c r="I638" s="1"/>
      <c r="J638" s="3"/>
      <c r="K638" s="3"/>
    </row>
    <row r="639" spans="9:11" ht="18.75">
      <c r="I639" s="1"/>
      <c r="J639" s="3"/>
      <c r="K639" s="3"/>
    </row>
    <row r="640" spans="9:11" ht="18.75">
      <c r="I640" s="1"/>
      <c r="J640" s="3"/>
      <c r="K640" s="3"/>
    </row>
    <row r="641" spans="9:11" ht="18.75">
      <c r="I641" s="1"/>
      <c r="J641" s="3"/>
      <c r="K641" s="3"/>
    </row>
    <row r="642" spans="9:11" ht="18.75">
      <c r="I642" s="1"/>
      <c r="J642" s="3"/>
      <c r="K642" s="3"/>
    </row>
    <row r="643" spans="9:11" ht="18.75">
      <c r="I643" s="1"/>
      <c r="J643" s="3"/>
      <c r="K643" s="3"/>
    </row>
    <row r="644" spans="9:11" ht="18.75">
      <c r="I644" s="1"/>
      <c r="J644" s="3"/>
      <c r="K644" s="3"/>
    </row>
    <row r="645" spans="9:11" ht="18.75">
      <c r="I645" s="1"/>
      <c r="J645" s="3"/>
      <c r="K645" s="3"/>
    </row>
    <row r="646" spans="9:11" ht="18.75">
      <c r="I646" s="1"/>
      <c r="J646" s="3"/>
      <c r="K646" s="3"/>
    </row>
    <row r="647" spans="9:11" ht="18.75">
      <c r="I647" s="1"/>
      <c r="J647" s="3"/>
      <c r="K647" s="3"/>
    </row>
    <row r="648" spans="9:11" ht="18.75">
      <c r="I648" s="1"/>
      <c r="J648" s="3"/>
      <c r="K648" s="3"/>
    </row>
    <row r="649" spans="9:11" ht="18.75">
      <c r="I649" s="1"/>
      <c r="J649" s="3"/>
      <c r="K649" s="3"/>
    </row>
    <row r="650" spans="9:11" ht="18.75">
      <c r="I650" s="1"/>
      <c r="J650" s="3"/>
      <c r="K650" s="3"/>
    </row>
    <row r="651" spans="9:11" ht="18.75">
      <c r="I651" s="1"/>
      <c r="J651" s="3"/>
      <c r="K651" s="3"/>
    </row>
    <row r="652" spans="9:11" ht="18.75">
      <c r="I652" s="1"/>
      <c r="J652" s="3"/>
      <c r="K652" s="3"/>
    </row>
    <row r="653" spans="9:11" ht="18.75">
      <c r="I653" s="1"/>
      <c r="J653" s="3"/>
      <c r="K653" s="3"/>
    </row>
    <row r="654" spans="9:11" ht="18.75">
      <c r="I654" s="1"/>
      <c r="J654" s="3"/>
      <c r="K654" s="3"/>
    </row>
    <row r="655" spans="9:11" ht="18.75">
      <c r="I655" s="1"/>
      <c r="J655" s="3"/>
      <c r="K655" s="3"/>
    </row>
    <row r="656" spans="9:11" ht="18.75">
      <c r="I656" s="1"/>
      <c r="J656" s="3"/>
      <c r="K656" s="3"/>
    </row>
    <row r="657" spans="9:11" ht="18.75">
      <c r="I657" s="1"/>
      <c r="J657" s="3"/>
      <c r="K657" s="3"/>
    </row>
    <row r="658" spans="9:11" ht="18.75">
      <c r="I658" s="1"/>
      <c r="J658" s="3"/>
      <c r="K658" s="3"/>
    </row>
    <row r="659" spans="9:11" ht="18.75">
      <c r="I659" s="1"/>
      <c r="J659" s="3"/>
      <c r="K659" s="3"/>
    </row>
    <row r="660" spans="9:11" ht="18.75">
      <c r="I660" s="1"/>
      <c r="J660" s="3"/>
      <c r="K660" s="3"/>
    </row>
    <row r="661" spans="9:11" ht="18.75">
      <c r="I661" s="1"/>
      <c r="J661" s="3"/>
      <c r="K661" s="3"/>
    </row>
    <row r="662" spans="9:11" ht="18.75">
      <c r="I662" s="1"/>
      <c r="J662" s="3"/>
      <c r="K662" s="3"/>
    </row>
    <row r="663" spans="9:11" ht="18.75">
      <c r="I663" s="1"/>
      <c r="J663" s="3"/>
      <c r="K663" s="3"/>
    </row>
    <row r="664" spans="9:11" ht="18.75">
      <c r="I664" s="1"/>
      <c r="J664" s="3"/>
      <c r="K664" s="3"/>
    </row>
    <row r="665" spans="9:11" ht="18.75">
      <c r="I665" s="1"/>
      <c r="J665" s="3"/>
      <c r="K665" s="3"/>
    </row>
    <row r="666" spans="9:11" ht="18.75">
      <c r="I666" s="1"/>
      <c r="J666" s="3"/>
      <c r="K666" s="3"/>
    </row>
    <row r="667" spans="9:11" ht="18.75">
      <c r="I667" s="1"/>
      <c r="J667" s="3"/>
      <c r="K667" s="3"/>
    </row>
    <row r="668" spans="9:11" ht="18.75">
      <c r="I668" s="1"/>
      <c r="J668" s="3"/>
      <c r="K668" s="3"/>
    </row>
    <row r="669" spans="9:11" ht="18.75">
      <c r="I669" s="1"/>
      <c r="J669" s="3"/>
      <c r="K669" s="3"/>
    </row>
    <row r="670" spans="9:11" ht="18.75">
      <c r="I670" s="1"/>
      <c r="J670" s="3"/>
      <c r="K670" s="3"/>
    </row>
    <row r="671" spans="9:11" ht="18.75">
      <c r="I671" s="1"/>
      <c r="J671" s="3"/>
      <c r="K671" s="3"/>
    </row>
    <row r="672" spans="9:11" ht="18.75">
      <c r="I672" s="1"/>
      <c r="J672" s="3"/>
      <c r="K672" s="3"/>
    </row>
    <row r="673" spans="9:11" ht="18.75">
      <c r="I673" s="1"/>
      <c r="J673" s="3"/>
      <c r="K673" s="3"/>
    </row>
    <row r="674" spans="9:11" ht="18.75">
      <c r="I674" s="1"/>
      <c r="J674" s="3"/>
      <c r="K674" s="3"/>
    </row>
    <row r="675" spans="9:11" ht="18.75">
      <c r="I675" s="1"/>
      <c r="J675" s="3"/>
      <c r="K675" s="3"/>
    </row>
    <row r="676" spans="9:11" ht="18.75">
      <c r="I676" s="1"/>
      <c r="J676" s="3"/>
      <c r="K676" s="3"/>
    </row>
    <row r="677" spans="9:11" ht="18.75">
      <c r="I677" s="1"/>
      <c r="J677" s="3"/>
      <c r="K677" s="3"/>
    </row>
    <row r="678" spans="9:11" ht="18.75">
      <c r="I678" s="1"/>
      <c r="J678" s="3"/>
      <c r="K678" s="3"/>
    </row>
    <row r="679" spans="9:11" ht="18.75">
      <c r="I679" s="1"/>
      <c r="J679" s="3"/>
      <c r="K679" s="3"/>
    </row>
    <row r="680" spans="9:11" ht="18.75">
      <c r="I680" s="1"/>
      <c r="J680" s="3"/>
      <c r="K680" s="3"/>
    </row>
    <row r="681" spans="9:11" ht="18.75">
      <c r="I681" s="1"/>
      <c r="J681" s="3"/>
      <c r="K681" s="3"/>
    </row>
    <row r="682" spans="9:11" ht="18.75">
      <c r="I682" s="1"/>
      <c r="J682" s="3"/>
      <c r="K682" s="3"/>
    </row>
    <row r="683" spans="9:11" ht="18.75">
      <c r="I683" s="1"/>
      <c r="J683" s="3"/>
      <c r="K683" s="3"/>
    </row>
    <row r="684" spans="9:11" ht="18.75">
      <c r="I684" s="1"/>
      <c r="J684" s="3"/>
      <c r="K684" s="3"/>
    </row>
    <row r="685" spans="9:11" ht="18.75">
      <c r="I685" s="1"/>
      <c r="J685" s="3"/>
      <c r="K685" s="3"/>
    </row>
    <row r="686" spans="9:11" ht="18.75">
      <c r="I686" s="1"/>
      <c r="J686" s="3"/>
      <c r="K686" s="3"/>
    </row>
    <row r="687" spans="9:11" ht="18.75">
      <c r="I687" s="1"/>
      <c r="J687" s="3"/>
      <c r="K687" s="3"/>
    </row>
    <row r="688" spans="9:11" ht="18.75">
      <c r="I688" s="1"/>
      <c r="J688" s="3"/>
      <c r="K688" s="3"/>
    </row>
    <row r="689" spans="9:11" ht="18.75">
      <c r="I689" s="1"/>
      <c r="J689" s="3"/>
      <c r="K689" s="3"/>
    </row>
    <row r="690" spans="9:11" ht="18.75">
      <c r="I690" s="1"/>
      <c r="J690" s="3"/>
      <c r="K690" s="3"/>
    </row>
    <row r="691" spans="9:11" ht="18.75">
      <c r="I691" s="1"/>
      <c r="J691" s="3"/>
      <c r="K691" s="3"/>
    </row>
    <row r="692" spans="9:11" ht="18.75">
      <c r="I692" s="1"/>
      <c r="J692" s="3"/>
      <c r="K692" s="3"/>
    </row>
    <row r="693" spans="9:11" ht="18.75">
      <c r="I693" s="1"/>
      <c r="J693" s="3"/>
      <c r="K693" s="3"/>
    </row>
    <row r="694" spans="9:11" ht="18.75">
      <c r="I694" s="1"/>
      <c r="J694" s="3"/>
      <c r="K694" s="3"/>
    </row>
    <row r="695" spans="9:11" ht="18.75">
      <c r="I695" s="1"/>
      <c r="J695" s="3"/>
      <c r="K695" s="3"/>
    </row>
    <row r="696" spans="9:11" ht="18.75">
      <c r="I696" s="1"/>
      <c r="J696" s="3"/>
      <c r="K696" s="3"/>
    </row>
    <row r="697" spans="9:11" ht="18.75">
      <c r="I697" s="1"/>
      <c r="J697" s="3"/>
      <c r="K697" s="3"/>
    </row>
    <row r="698" spans="9:11" ht="18.75">
      <c r="I698" s="1"/>
      <c r="J698" s="3"/>
      <c r="K698" s="3"/>
    </row>
    <row r="699" spans="9:11" ht="18.75">
      <c r="I699" s="1"/>
      <c r="J699" s="3"/>
      <c r="K699" s="3"/>
    </row>
    <row r="700" spans="9:11" ht="18.75">
      <c r="I700" s="1"/>
      <c r="J700" s="3"/>
      <c r="K700" s="3"/>
    </row>
    <row r="701" spans="9:11" ht="18.75">
      <c r="I701" s="1"/>
      <c r="J701" s="3"/>
      <c r="K701" s="3"/>
    </row>
    <row r="702" spans="9:11" ht="18.75">
      <c r="I702" s="1"/>
      <c r="J702" s="3"/>
      <c r="K702" s="3"/>
    </row>
    <row r="703" spans="9:11" ht="18.75">
      <c r="I703" s="1"/>
      <c r="J703" s="3"/>
      <c r="K703" s="3"/>
    </row>
    <row r="704" spans="9:11" ht="18.75">
      <c r="I704" s="1"/>
      <c r="J704" s="3"/>
      <c r="K704" s="3"/>
    </row>
    <row r="705" spans="9:11" ht="18.75">
      <c r="I705" s="1"/>
      <c r="J705" s="3"/>
      <c r="K705" s="3"/>
    </row>
    <row r="706" spans="9:11" ht="18.75">
      <c r="I706" s="1"/>
      <c r="J706" s="3"/>
      <c r="K706" s="3"/>
    </row>
    <row r="707" spans="9:11" ht="18.75">
      <c r="I707" s="1"/>
      <c r="J707" s="3"/>
      <c r="K707" s="3"/>
    </row>
    <row r="708" spans="9:11" ht="18.75">
      <c r="I708" s="1"/>
      <c r="J708" s="3"/>
      <c r="K708" s="3"/>
    </row>
    <row r="709" spans="9:11" ht="18.75">
      <c r="I709" s="1"/>
      <c r="J709" s="3"/>
      <c r="K709" s="3"/>
    </row>
    <row r="710" spans="9:11" ht="18.75">
      <c r="I710" s="1"/>
      <c r="J710" s="3"/>
      <c r="K710" s="3"/>
    </row>
    <row r="711" spans="9:11" ht="18.75">
      <c r="I711" s="1"/>
      <c r="J711" s="3"/>
      <c r="K711" s="3"/>
    </row>
    <row r="712" spans="9:11" ht="18.75">
      <c r="I712" s="1"/>
      <c r="J712" s="3"/>
      <c r="K712" s="3"/>
    </row>
    <row r="713" spans="9:11" ht="18.75">
      <c r="I713" s="1"/>
      <c r="J713" s="3"/>
      <c r="K713" s="3"/>
    </row>
    <row r="714" spans="9:11" ht="18.75">
      <c r="I714" s="1"/>
      <c r="J714" s="3"/>
      <c r="K714" s="3"/>
    </row>
    <row r="715" spans="9:11" ht="18.75">
      <c r="I715" s="1"/>
      <c r="J715" s="3"/>
      <c r="K715" s="3"/>
    </row>
    <row r="716" spans="9:11" ht="18.75">
      <c r="I716" s="1"/>
      <c r="J716" s="3"/>
      <c r="K716" s="3"/>
    </row>
    <row r="717" spans="9:11" ht="18.75">
      <c r="I717" s="1"/>
      <c r="J717" s="3"/>
      <c r="K717" s="3"/>
    </row>
    <row r="718" spans="9:11" ht="18.75">
      <c r="I718" s="1"/>
      <c r="J718" s="3"/>
      <c r="K718" s="3"/>
    </row>
    <row r="719" spans="9:11" ht="18.75">
      <c r="I719" s="1"/>
      <c r="J719" s="3"/>
      <c r="K719" s="3"/>
    </row>
    <row r="720" spans="9:11" ht="18.75">
      <c r="I720" s="1"/>
      <c r="J720" s="3"/>
      <c r="K720" s="3"/>
    </row>
    <row r="721" spans="9:11" ht="18.75">
      <c r="I721" s="1"/>
      <c r="J721" s="3"/>
      <c r="K721" s="3"/>
    </row>
    <row r="722" spans="9:11" ht="18.75">
      <c r="I722" s="1"/>
      <c r="J722" s="3"/>
      <c r="K722" s="3"/>
    </row>
    <row r="723" spans="9:11" ht="18.75">
      <c r="I723" s="1"/>
      <c r="J723" s="3"/>
      <c r="K723" s="3"/>
    </row>
    <row r="724" spans="9:11" ht="18.75">
      <c r="I724" s="1"/>
      <c r="J724" s="3"/>
      <c r="K724" s="3"/>
    </row>
    <row r="725" spans="9:11" ht="18.75">
      <c r="I725" s="1"/>
      <c r="J725" s="3"/>
      <c r="K725" s="3"/>
    </row>
    <row r="726" spans="9:11" ht="18.75">
      <c r="I726" s="1"/>
      <c r="J726" s="3"/>
      <c r="K726" s="3"/>
    </row>
    <row r="727" spans="9:11" ht="18.75">
      <c r="I727" s="1"/>
      <c r="J727" s="3"/>
      <c r="K727" s="3"/>
    </row>
    <row r="728" spans="9:11" ht="18.75">
      <c r="I728" s="1"/>
      <c r="J728" s="3"/>
      <c r="K728" s="3"/>
    </row>
    <row r="729" spans="9:11" ht="18.75">
      <c r="I729" s="1"/>
      <c r="J729" s="3"/>
      <c r="K729" s="3"/>
    </row>
    <row r="730" spans="9:11" ht="18.75">
      <c r="I730" s="1"/>
      <c r="J730" s="3"/>
      <c r="K730" s="3"/>
    </row>
    <row r="731" spans="9:11" ht="18.75">
      <c r="I731" s="1"/>
      <c r="J731" s="3"/>
      <c r="K731" s="3"/>
    </row>
    <row r="732" spans="9:11" ht="18.75">
      <c r="I732" s="1"/>
      <c r="J732" s="3"/>
      <c r="K732" s="3"/>
    </row>
    <row r="733" spans="9:11" ht="18.75">
      <c r="I733" s="1"/>
      <c r="J733" s="3"/>
      <c r="K733" s="3"/>
    </row>
    <row r="734" spans="9:11" ht="18.75">
      <c r="I734" s="1"/>
      <c r="J734" s="3"/>
      <c r="K734" s="3"/>
    </row>
    <row r="735" spans="9:11" ht="18.75">
      <c r="I735" s="1"/>
      <c r="J735" s="3"/>
      <c r="K735" s="3"/>
    </row>
    <row r="736" spans="9:11" ht="18.75">
      <c r="I736" s="1"/>
      <c r="J736" s="3"/>
      <c r="K736" s="3"/>
    </row>
    <row r="737" spans="9:11" ht="18.75">
      <c r="I737" s="1"/>
      <c r="J737" s="3"/>
      <c r="K737" s="3"/>
    </row>
    <row r="738" spans="9:11" ht="18.75">
      <c r="I738" s="1"/>
      <c r="J738" s="3"/>
      <c r="K738" s="3"/>
    </row>
    <row r="739" spans="9:11" ht="18.75">
      <c r="I739" s="1"/>
      <c r="J739" s="3"/>
      <c r="K739" s="3"/>
    </row>
    <row r="740" spans="9:11" ht="18.75">
      <c r="I740" s="1"/>
      <c r="J740" s="3"/>
      <c r="K740" s="3"/>
    </row>
    <row r="741" spans="9:11" ht="18.75">
      <c r="I741" s="1"/>
      <c r="J741" s="3"/>
      <c r="K741" s="3"/>
    </row>
    <row r="742" spans="9:11" ht="18.75">
      <c r="I742" s="1"/>
      <c r="J742" s="3"/>
      <c r="K742" s="3"/>
    </row>
    <row r="743" spans="9:11" ht="18.75">
      <c r="I743" s="1"/>
      <c r="J743" s="3"/>
      <c r="K743" s="3"/>
    </row>
    <row r="744" spans="9:11" ht="18.75">
      <c r="I744" s="1"/>
      <c r="J744" s="3"/>
      <c r="K744" s="3"/>
    </row>
    <row r="745" spans="9:11" ht="18.75">
      <c r="I745" s="1"/>
      <c r="J745" s="3"/>
      <c r="K745" s="3"/>
    </row>
    <row r="746" spans="9:11" ht="18.75">
      <c r="I746" s="1"/>
      <c r="J746" s="3"/>
      <c r="K746" s="3"/>
    </row>
    <row r="747" spans="9:11" ht="18.75">
      <c r="I747" s="1"/>
      <c r="J747" s="3"/>
      <c r="K747" s="3"/>
    </row>
    <row r="748" spans="9:11" ht="18.75">
      <c r="I748" s="1"/>
      <c r="J748" s="3"/>
      <c r="K748" s="3"/>
    </row>
    <row r="749" spans="9:11" ht="18.75">
      <c r="I749" s="1"/>
      <c r="J749" s="3"/>
      <c r="K749" s="3"/>
    </row>
    <row r="750" spans="9:11" ht="18.75">
      <c r="I750" s="1"/>
      <c r="J750" s="3"/>
      <c r="K750" s="3"/>
    </row>
    <row r="751" spans="9:11" ht="18.75">
      <c r="I751" s="1"/>
      <c r="J751" s="3"/>
      <c r="K751" s="3"/>
    </row>
    <row r="752" spans="9:11" ht="18.75">
      <c r="I752" s="1"/>
      <c r="J752" s="3"/>
      <c r="K752" s="3"/>
    </row>
    <row r="753" spans="9:11" ht="18.75">
      <c r="I753" s="1"/>
      <c r="J753" s="3"/>
      <c r="K753" s="3"/>
    </row>
    <row r="754" spans="9:11" ht="18.75">
      <c r="I754" s="1"/>
      <c r="J754" s="3"/>
      <c r="K754" s="3"/>
    </row>
    <row r="755" spans="9:11" ht="18.75">
      <c r="I755" s="1"/>
      <c r="J755" s="3"/>
      <c r="K755" s="3"/>
    </row>
    <row r="756" spans="9:11" ht="18.75">
      <c r="I756" s="1"/>
      <c r="J756" s="3"/>
      <c r="K756" s="3"/>
    </row>
    <row r="757" spans="9:11" ht="18.75">
      <c r="I757" s="1"/>
      <c r="J757" s="3"/>
      <c r="K757" s="3"/>
    </row>
    <row r="758" spans="9:11" ht="18.75">
      <c r="I758" s="1"/>
      <c r="J758" s="3"/>
      <c r="K758" s="3"/>
    </row>
    <row r="759" spans="9:11" ht="18.75">
      <c r="I759" s="1"/>
      <c r="J759" s="3"/>
      <c r="K759" s="3"/>
    </row>
    <row r="760" spans="9:11" ht="18.75">
      <c r="I760" s="1"/>
      <c r="J760" s="3"/>
      <c r="K760" s="3"/>
    </row>
    <row r="761" spans="9:11" ht="18.75">
      <c r="I761" s="1"/>
      <c r="J761" s="3"/>
      <c r="K761" s="3"/>
    </row>
    <row r="762" spans="9:11" ht="18.75">
      <c r="I762" s="1"/>
      <c r="J762" s="3"/>
      <c r="K762" s="3"/>
    </row>
    <row r="763" spans="9:11" ht="18.75">
      <c r="I763" s="1"/>
      <c r="J763" s="3"/>
      <c r="K763" s="3"/>
    </row>
    <row r="764" spans="9:11" ht="18.75">
      <c r="I764" s="1"/>
      <c r="J764" s="3"/>
      <c r="K764" s="3"/>
    </row>
    <row r="765" spans="9:11" ht="18.75">
      <c r="I765" s="1"/>
      <c r="J765" s="3"/>
      <c r="K765" s="3"/>
    </row>
    <row r="766" spans="9:11" ht="18.75">
      <c r="I766" s="1"/>
      <c r="J766" s="3"/>
      <c r="K766" s="3"/>
    </row>
    <row r="767" spans="9:11" ht="18.75">
      <c r="I767" s="1"/>
      <c r="J767" s="3"/>
      <c r="K767" s="3"/>
    </row>
    <row r="768" spans="9:11" ht="18.75">
      <c r="I768" s="1"/>
      <c r="J768" s="3"/>
      <c r="K768" s="3"/>
    </row>
    <row r="769" spans="9:11" ht="18.75">
      <c r="I769" s="1"/>
      <c r="J769" s="3"/>
      <c r="K769" s="3"/>
    </row>
    <row r="770" spans="9:11" ht="18.75">
      <c r="I770" s="1"/>
      <c r="J770" s="3"/>
      <c r="K770" s="3"/>
    </row>
    <row r="771" spans="9:11" ht="18.75">
      <c r="I771" s="1"/>
      <c r="J771" s="3"/>
      <c r="K771" s="3"/>
    </row>
    <row r="772" spans="9:11" ht="18.75">
      <c r="I772" s="1"/>
      <c r="J772" s="3"/>
      <c r="K772" s="3"/>
    </row>
    <row r="773" spans="9:11" ht="18.75">
      <c r="I773" s="1"/>
      <c r="J773" s="3"/>
      <c r="K773" s="3"/>
    </row>
    <row r="774" spans="9:11" ht="18.75">
      <c r="I774" s="1"/>
      <c r="J774" s="3"/>
      <c r="K774" s="3"/>
    </row>
    <row r="775" spans="9:11" ht="18.75">
      <c r="I775" s="1"/>
      <c r="J775" s="3"/>
      <c r="K775" s="3"/>
    </row>
    <row r="776" spans="9:11" ht="18.75">
      <c r="I776" s="1"/>
      <c r="J776" s="3"/>
      <c r="K776" s="3"/>
    </row>
    <row r="777" spans="9:11" ht="18.75">
      <c r="I777" s="1"/>
      <c r="J777" s="3"/>
      <c r="K777" s="3"/>
    </row>
    <row r="778" spans="9:11" ht="18.75">
      <c r="I778" s="1"/>
      <c r="J778" s="3"/>
      <c r="K778" s="3"/>
    </row>
    <row r="779" spans="9:11" ht="18.75">
      <c r="I779" s="1"/>
      <c r="J779" s="3"/>
      <c r="K779" s="3"/>
    </row>
    <row r="780" spans="9:11" ht="18.75">
      <c r="I780" s="1"/>
      <c r="J780" s="3"/>
      <c r="K780" s="3"/>
    </row>
    <row r="781" spans="9:11" ht="18.75">
      <c r="I781" s="1"/>
      <c r="J781" s="3"/>
      <c r="K781" s="3"/>
    </row>
    <row r="782" spans="9:11" ht="18.75">
      <c r="I782" s="1"/>
      <c r="J782" s="3"/>
      <c r="K782" s="3"/>
    </row>
    <row r="783" spans="9:11" ht="18.75">
      <c r="I783" s="1"/>
      <c r="J783" s="3"/>
      <c r="K783" s="3"/>
    </row>
    <row r="784" spans="9:11" ht="18.75">
      <c r="I784" s="1"/>
      <c r="J784" s="3"/>
      <c r="K784" s="3"/>
    </row>
    <row r="785" spans="9:11" ht="18.75">
      <c r="I785" s="1"/>
      <c r="J785" s="3"/>
      <c r="K785" s="3"/>
    </row>
    <row r="786" spans="9:11" ht="18.75">
      <c r="I786" s="1"/>
      <c r="J786" s="3"/>
      <c r="K786" s="3"/>
    </row>
    <row r="787" spans="9:11" ht="18.75">
      <c r="I787" s="1"/>
      <c r="J787" s="3"/>
      <c r="K787" s="3"/>
    </row>
    <row r="788" spans="9:11" ht="18.75">
      <c r="I788" s="1"/>
      <c r="J788" s="3"/>
      <c r="K788" s="3"/>
    </row>
    <row r="789" spans="9:11" ht="18.75">
      <c r="I789" s="1"/>
      <c r="J789" s="3"/>
      <c r="K789" s="3"/>
    </row>
    <row r="790" spans="9:11" ht="18.75">
      <c r="I790" s="1"/>
      <c r="J790" s="3"/>
      <c r="K790" s="3"/>
    </row>
    <row r="791" spans="9:11" ht="18.75">
      <c r="I791" s="1"/>
      <c r="J791" s="3"/>
      <c r="K791" s="3"/>
    </row>
    <row r="792" spans="9:11" ht="18.75">
      <c r="I792" s="1"/>
      <c r="J792" s="3"/>
      <c r="K792" s="3"/>
    </row>
    <row r="793" spans="9:11" ht="18.75">
      <c r="I793" s="1"/>
      <c r="J793" s="3"/>
      <c r="K793" s="3"/>
    </row>
    <row r="794" spans="9:11" ht="18.75">
      <c r="I794" s="1"/>
      <c r="J794" s="3"/>
      <c r="K794" s="3"/>
    </row>
    <row r="795" spans="9:11" ht="18.75">
      <c r="I795" s="1"/>
      <c r="J795" s="3"/>
      <c r="K795" s="3"/>
    </row>
    <row r="796" spans="9:11" ht="18.75">
      <c r="I796" s="1"/>
      <c r="J796" s="3"/>
      <c r="K796" s="3"/>
    </row>
    <row r="797" spans="9:11" ht="18.75">
      <c r="I797" s="1"/>
      <c r="J797" s="3"/>
      <c r="K797" s="3"/>
    </row>
    <row r="798" spans="9:11" ht="18.75">
      <c r="I798" s="1"/>
      <c r="J798" s="3"/>
      <c r="K798" s="3"/>
    </row>
    <row r="799" spans="9:11" ht="18.75">
      <c r="I799" s="1"/>
      <c r="J799" s="3"/>
      <c r="K799" s="3"/>
    </row>
    <row r="800" spans="9:11" ht="18.75">
      <c r="I800" s="1"/>
      <c r="J800" s="3"/>
      <c r="K800" s="3"/>
    </row>
    <row r="801" spans="9:11" ht="18.75">
      <c r="I801" s="1"/>
      <c r="J801" s="3"/>
      <c r="K801" s="3"/>
    </row>
    <row r="802" spans="9:11" ht="18.75">
      <c r="I802" s="1"/>
      <c r="J802" s="3"/>
      <c r="K802" s="3"/>
    </row>
    <row r="803" spans="9:11" ht="18.75">
      <c r="I803" s="1"/>
      <c r="J803" s="3"/>
      <c r="K803" s="3"/>
    </row>
    <row r="804" spans="9:11" ht="18.75">
      <c r="I804" s="1"/>
      <c r="J804" s="3"/>
      <c r="K804" s="3"/>
    </row>
    <row r="805" spans="9:11" ht="18.75">
      <c r="I805" s="1"/>
      <c r="J805" s="3"/>
      <c r="K805" s="3"/>
    </row>
    <row r="806" spans="9:11" ht="18.75">
      <c r="I806" s="1"/>
      <c r="J806" s="3"/>
      <c r="K806" s="3"/>
    </row>
    <row r="807" spans="9:11" ht="18.75">
      <c r="I807" s="1"/>
      <c r="J807" s="3"/>
      <c r="K807" s="3"/>
    </row>
    <row r="808" spans="9:11" ht="18.75">
      <c r="I808" s="1"/>
      <c r="J808" s="3"/>
      <c r="K808" s="3"/>
    </row>
    <row r="809" spans="9:11" ht="18.75">
      <c r="I809" s="1"/>
      <c r="J809" s="3"/>
      <c r="K809" s="3"/>
    </row>
    <row r="810" spans="9:11" ht="18.75">
      <c r="I810" s="1"/>
      <c r="J810" s="3"/>
      <c r="K810" s="3"/>
    </row>
    <row r="811" spans="9:11" ht="18.75">
      <c r="I811" s="1"/>
      <c r="J811" s="3"/>
      <c r="K811" s="3"/>
    </row>
    <row r="812" spans="9:11" ht="18.75">
      <c r="I812" s="1"/>
      <c r="J812" s="3"/>
      <c r="K812" s="3"/>
    </row>
    <row r="813" spans="9:11" ht="18.75">
      <c r="I813" s="1"/>
      <c r="J813" s="3"/>
      <c r="K813" s="3"/>
    </row>
    <row r="814" spans="9:11" ht="18.75">
      <c r="I814" s="1"/>
      <c r="J814" s="3"/>
      <c r="K814" s="3"/>
    </row>
    <row r="815" spans="9:11" ht="18.75">
      <c r="I815" s="1"/>
      <c r="J815" s="3"/>
      <c r="K815" s="3"/>
    </row>
    <row r="816" spans="9:11" ht="18.75">
      <c r="I816" s="1"/>
      <c r="J816" s="3"/>
      <c r="K816" s="3"/>
    </row>
    <row r="817" spans="9:11" ht="18.75">
      <c r="I817" s="1"/>
      <c r="J817" s="3"/>
      <c r="K817" s="3"/>
    </row>
    <row r="818" spans="9:11" ht="18.75">
      <c r="I818" s="1"/>
      <c r="J818" s="3"/>
      <c r="K818" s="3"/>
    </row>
    <row r="819" spans="9:11" ht="18.75">
      <c r="I819" s="1"/>
      <c r="J819" s="3"/>
      <c r="K819" s="3"/>
    </row>
    <row r="820" spans="9:11" ht="18.75">
      <c r="I820" s="1"/>
      <c r="J820" s="3"/>
      <c r="K820" s="3"/>
    </row>
    <row r="821" spans="9:11" ht="18.75">
      <c r="I821" s="1"/>
      <c r="J821" s="3"/>
      <c r="K821" s="3"/>
    </row>
    <row r="822" spans="9:11" ht="18.75">
      <c r="I822" s="1"/>
      <c r="J822" s="3"/>
      <c r="K822" s="3"/>
    </row>
    <row r="823" spans="9:11" ht="18.75">
      <c r="I823" s="1"/>
      <c r="J823" s="3"/>
      <c r="K823" s="3"/>
    </row>
    <row r="824" spans="9:11" ht="18.75">
      <c r="I824" s="1"/>
      <c r="J824" s="3"/>
      <c r="K824" s="3"/>
    </row>
    <row r="825" spans="9:11" ht="18.75">
      <c r="I825" s="1"/>
      <c r="J825" s="3"/>
      <c r="K825" s="3"/>
    </row>
    <row r="826" spans="9:11" ht="18.75">
      <c r="I826" s="1"/>
      <c r="J826" s="3"/>
      <c r="K826" s="3"/>
    </row>
    <row r="827" spans="9:11" ht="18.75">
      <c r="I827" s="1"/>
      <c r="J827" s="3"/>
      <c r="K827" s="3"/>
    </row>
    <row r="828" spans="9:11" ht="18.75">
      <c r="I828" s="1"/>
      <c r="J828" s="3"/>
      <c r="K828" s="3"/>
    </row>
    <row r="829" spans="9:11" ht="18.75">
      <c r="I829" s="1"/>
      <c r="J829" s="3"/>
      <c r="K829" s="3"/>
    </row>
    <row r="830" spans="9:11" ht="18.75">
      <c r="I830" s="1"/>
      <c r="J830" s="3"/>
      <c r="K830" s="3"/>
    </row>
    <row r="831" spans="9:11" ht="18.75">
      <c r="I831" s="1"/>
      <c r="J831" s="3"/>
      <c r="K831" s="3"/>
    </row>
    <row r="832" spans="9:11" ht="18.75">
      <c r="I832" s="1"/>
      <c r="J832" s="3"/>
      <c r="K832" s="3"/>
    </row>
    <row r="833" spans="9:11" ht="18.75">
      <c r="I833" s="1"/>
      <c r="J833" s="3"/>
      <c r="K833" s="3"/>
    </row>
    <row r="834" spans="9:11" ht="18.75">
      <c r="I834" s="1"/>
      <c r="J834" s="3"/>
      <c r="K834" s="3"/>
    </row>
    <row r="835" spans="9:11" ht="18.75">
      <c r="I835" s="1"/>
      <c r="J835" s="3"/>
      <c r="K835" s="3"/>
    </row>
    <row r="836" spans="9:11" ht="18.75">
      <c r="I836" s="1"/>
      <c r="J836" s="3"/>
      <c r="K836" s="3"/>
    </row>
    <row r="837" spans="9:11" ht="18.75">
      <c r="I837" s="1"/>
      <c r="J837" s="3"/>
      <c r="K837" s="3"/>
    </row>
    <row r="838" spans="9:11" ht="18.75">
      <c r="I838" s="1"/>
      <c r="J838" s="3"/>
      <c r="K838" s="3"/>
    </row>
    <row r="839" spans="9:11" ht="18.75">
      <c r="I839" s="1"/>
      <c r="J839" s="3"/>
      <c r="K839" s="3"/>
    </row>
    <row r="840" spans="9:11" ht="18.75">
      <c r="I840" s="1"/>
      <c r="J840" s="3"/>
      <c r="K840" s="3"/>
    </row>
    <row r="841" spans="9:11" ht="18.75">
      <c r="I841" s="1"/>
      <c r="J841" s="3"/>
      <c r="K841" s="3"/>
    </row>
    <row r="842" spans="9:11" ht="18.75">
      <c r="I842" s="1"/>
      <c r="J842" s="3"/>
      <c r="K842" s="3"/>
    </row>
    <row r="843" spans="9:11" ht="18.75">
      <c r="I843" s="1"/>
      <c r="J843" s="3"/>
      <c r="K843" s="3"/>
    </row>
    <row r="844" spans="9:11" ht="18.75">
      <c r="I844" s="1"/>
      <c r="J844" s="3"/>
      <c r="K844" s="3"/>
    </row>
    <row r="845" spans="9:11" ht="18.75">
      <c r="I845" s="1"/>
      <c r="J845" s="3"/>
      <c r="K845" s="3"/>
    </row>
    <row r="846" spans="9:11" ht="18.75">
      <c r="I846" s="1"/>
      <c r="J846" s="3"/>
      <c r="K846" s="3"/>
    </row>
    <row r="847" spans="9:11" ht="18.75">
      <c r="I847" s="1"/>
      <c r="J847" s="3"/>
      <c r="K847" s="3"/>
    </row>
    <row r="848" spans="9:11" ht="18.75">
      <c r="I848" s="1"/>
      <c r="J848" s="3"/>
      <c r="K848" s="3"/>
    </row>
    <row r="849" spans="9:11" ht="18.75">
      <c r="I849" s="1"/>
      <c r="J849" s="3"/>
      <c r="K849" s="3"/>
    </row>
    <row r="850" spans="9:11" ht="18.75">
      <c r="I850" s="1"/>
      <c r="J850" s="3"/>
      <c r="K850" s="3"/>
    </row>
    <row r="851" spans="9:11" ht="18.75">
      <c r="I851" s="1"/>
      <c r="J851" s="3"/>
      <c r="K851" s="3"/>
    </row>
    <row r="852" spans="9:11" ht="18.75">
      <c r="I852" s="1"/>
      <c r="J852" s="3"/>
      <c r="K852" s="3"/>
    </row>
    <row r="853" spans="9:11" ht="18.75">
      <c r="I853" s="1"/>
      <c r="J853" s="3"/>
      <c r="K853" s="3"/>
    </row>
    <row r="854" spans="9:11" ht="18.75">
      <c r="I854" s="1"/>
      <c r="J854" s="3"/>
      <c r="K854" s="3"/>
    </row>
    <row r="855" spans="9:11" ht="18.75">
      <c r="I855" s="1"/>
      <c r="J855" s="3"/>
      <c r="K855" s="3"/>
    </row>
    <row r="856" spans="9:11" ht="18.75">
      <c r="I856" s="1"/>
      <c r="J856" s="3"/>
      <c r="K856" s="3"/>
    </row>
    <row r="857" spans="9:11" ht="18.75">
      <c r="I857" s="1"/>
      <c r="J857" s="3"/>
      <c r="K857" s="3"/>
    </row>
    <row r="858" spans="9:11" ht="18.75">
      <c r="I858" s="1"/>
      <c r="J858" s="3"/>
      <c r="K858" s="3"/>
    </row>
    <row r="859" spans="9:11" ht="18.75">
      <c r="I859" s="1"/>
      <c r="J859" s="3"/>
      <c r="K859" s="3"/>
    </row>
    <row r="860" spans="9:11" ht="18.75">
      <c r="I860" s="1"/>
      <c r="J860" s="3"/>
      <c r="K860" s="3"/>
    </row>
    <row r="861" spans="9:11" ht="18.75">
      <c r="I861" s="1"/>
      <c r="J861" s="3"/>
      <c r="K861" s="3"/>
    </row>
    <row r="862" spans="9:11" ht="18.75">
      <c r="I862" s="1"/>
      <c r="J862" s="3"/>
      <c r="K862" s="3"/>
    </row>
    <row r="863" spans="9:11" ht="18.75">
      <c r="I863" s="1"/>
      <c r="J863" s="3"/>
      <c r="K863" s="3"/>
    </row>
    <row r="864" spans="9:11" ht="18.75">
      <c r="I864" s="1"/>
      <c r="J864" s="3"/>
      <c r="K864" s="3"/>
    </row>
    <row r="865" spans="9:11" ht="18.75">
      <c r="I865" s="1"/>
      <c r="J865" s="3"/>
      <c r="K865" s="3"/>
    </row>
    <row r="866" spans="9:11" ht="18.75">
      <c r="I866" s="1"/>
      <c r="J866" s="3"/>
      <c r="K866" s="3"/>
    </row>
    <row r="867" spans="9:11" ht="18.75">
      <c r="I867" s="1"/>
      <c r="J867" s="3"/>
      <c r="K867" s="3"/>
    </row>
    <row r="868" spans="9:11" ht="18.75">
      <c r="I868" s="1"/>
      <c r="J868" s="3"/>
      <c r="K868" s="3"/>
    </row>
    <row r="869" spans="9:11" ht="18.75">
      <c r="I869" s="1"/>
      <c r="J869" s="3"/>
      <c r="K869" s="3"/>
    </row>
    <row r="870" spans="9:11" ht="18.75">
      <c r="I870" s="1"/>
      <c r="J870" s="3"/>
      <c r="K870" s="3"/>
    </row>
    <row r="871" spans="9:11" ht="18.75">
      <c r="I871" s="1"/>
      <c r="J871" s="3"/>
      <c r="K871" s="3"/>
    </row>
    <row r="872" spans="9:11" ht="18.75">
      <c r="I872" s="1"/>
      <c r="J872" s="3"/>
      <c r="K872" s="3"/>
    </row>
    <row r="873" spans="9:11" ht="18.75">
      <c r="I873" s="1"/>
      <c r="J873" s="3"/>
      <c r="K873" s="3"/>
    </row>
    <row r="874" spans="9:11" ht="18.75">
      <c r="I874" s="1"/>
      <c r="J874" s="3"/>
      <c r="K874" s="3"/>
    </row>
    <row r="875" spans="9:11" ht="18.75">
      <c r="I875" s="1"/>
      <c r="J875" s="3"/>
      <c r="K875" s="3"/>
    </row>
    <row r="876" spans="9:11" ht="18.75">
      <c r="I876" s="1"/>
      <c r="J876" s="3"/>
      <c r="K876" s="3"/>
    </row>
    <row r="877" spans="9:11" ht="18.75">
      <c r="I877" s="1"/>
      <c r="J877" s="3"/>
      <c r="K877" s="3"/>
    </row>
    <row r="878" spans="9:11" ht="18.75">
      <c r="I878" s="1"/>
      <c r="J878" s="3"/>
      <c r="K878" s="3"/>
    </row>
    <row r="879" spans="9:11" ht="18.75">
      <c r="I879" s="1"/>
      <c r="J879" s="3"/>
      <c r="K879" s="3"/>
    </row>
    <row r="880" spans="9:11" ht="18.75">
      <c r="I880" s="1"/>
      <c r="J880" s="3"/>
      <c r="K880" s="3"/>
    </row>
    <row r="881" spans="9:11" ht="18.75">
      <c r="I881" s="1"/>
      <c r="J881" s="3"/>
      <c r="K881" s="3"/>
    </row>
    <row r="882" spans="9:11" ht="18.75">
      <c r="I882" s="1"/>
      <c r="J882" s="3"/>
      <c r="K882" s="3"/>
    </row>
    <row r="883" spans="9:11" ht="18.75">
      <c r="I883" s="1"/>
      <c r="J883" s="3"/>
      <c r="K883" s="3"/>
    </row>
    <row r="884" spans="9:11" ht="18.75">
      <c r="I884" s="1"/>
      <c r="J884" s="3"/>
      <c r="K884" s="3"/>
    </row>
    <row r="885" spans="9:11" ht="18.75">
      <c r="I885" s="1"/>
      <c r="J885" s="3"/>
      <c r="K885" s="3"/>
    </row>
    <row r="886" spans="9:11" ht="18.75">
      <c r="I886" s="1"/>
      <c r="J886" s="3"/>
      <c r="K886" s="3"/>
    </row>
    <row r="887" spans="9:11" ht="18.75">
      <c r="I887" s="1"/>
      <c r="J887" s="3"/>
      <c r="K887" s="3"/>
    </row>
    <row r="888" spans="9:11" ht="18.75">
      <c r="I888" s="1"/>
      <c r="J888" s="3"/>
      <c r="K888" s="3"/>
    </row>
    <row r="889" spans="9:11" ht="18.75">
      <c r="I889" s="1"/>
      <c r="J889" s="3"/>
      <c r="K889" s="3"/>
    </row>
    <row r="890" spans="9:11" ht="18.75">
      <c r="I890" s="1"/>
      <c r="J890" s="3"/>
      <c r="K890" s="3"/>
    </row>
    <row r="891" spans="9:11" ht="18.75">
      <c r="I891" s="1"/>
      <c r="J891" s="3"/>
      <c r="K891" s="3"/>
    </row>
    <row r="892" spans="9:11" ht="18.75">
      <c r="I892" s="1"/>
      <c r="J892" s="3"/>
      <c r="K892" s="3"/>
    </row>
    <row r="893" spans="9:11" ht="18.75">
      <c r="I893" s="1"/>
      <c r="J893" s="3"/>
      <c r="K893" s="3"/>
    </row>
    <row r="894" spans="9:11" ht="18.75">
      <c r="I894" s="1"/>
      <c r="J894" s="3"/>
      <c r="K894" s="3"/>
    </row>
    <row r="895" spans="9:11" ht="18.75">
      <c r="I895" s="1"/>
      <c r="J895" s="3"/>
      <c r="K895" s="3"/>
    </row>
    <row r="896" spans="9:11" ht="18.75">
      <c r="I896" s="1"/>
      <c r="J896" s="3"/>
      <c r="K896" s="3"/>
    </row>
    <row r="897" spans="9:11" ht="18.75">
      <c r="I897" s="1"/>
      <c r="J897" s="3"/>
      <c r="K897" s="3"/>
    </row>
    <row r="898" spans="9:11" ht="18.75">
      <c r="I898" s="1"/>
      <c r="J898" s="3"/>
      <c r="K898" s="3"/>
    </row>
    <row r="899" spans="9:11" ht="18.75">
      <c r="I899" s="1"/>
      <c r="J899" s="3"/>
      <c r="K899" s="3"/>
    </row>
    <row r="900" spans="9:11" ht="18.75">
      <c r="I900" s="1"/>
      <c r="J900" s="3"/>
      <c r="K900" s="3"/>
    </row>
    <row r="901" spans="9:11" ht="18.75">
      <c r="I901" s="1"/>
      <c r="J901" s="3"/>
      <c r="K901" s="3"/>
    </row>
    <row r="902" spans="9:11" ht="18.75">
      <c r="I902" s="1"/>
      <c r="J902" s="3"/>
      <c r="K902" s="3"/>
    </row>
    <row r="903" spans="9:11" ht="18.75">
      <c r="I903" s="1"/>
      <c r="J903" s="3"/>
      <c r="K903" s="3"/>
    </row>
    <row r="904" spans="9:11" ht="18.75">
      <c r="I904" s="1"/>
      <c r="J904" s="3"/>
      <c r="K904" s="3"/>
    </row>
    <row r="905" spans="9:11" ht="18.75">
      <c r="I905" s="1"/>
      <c r="J905" s="3"/>
      <c r="K905" s="3"/>
    </row>
    <row r="906" spans="9:11" ht="18.75">
      <c r="I906" s="1"/>
      <c r="J906" s="3"/>
      <c r="K906" s="3"/>
    </row>
    <row r="907" spans="9:11" ht="18.75">
      <c r="I907" s="1"/>
      <c r="J907" s="3"/>
      <c r="K907" s="3"/>
    </row>
    <row r="908" spans="9:11" ht="18.75">
      <c r="I908" s="1"/>
      <c r="J908" s="3"/>
      <c r="K908" s="3"/>
    </row>
    <row r="909" spans="9:11" ht="18.75">
      <c r="I909" s="1"/>
      <c r="J909" s="3"/>
      <c r="K909" s="3"/>
    </row>
    <row r="910" spans="9:11" ht="18.75">
      <c r="I910" s="1"/>
      <c r="J910" s="3"/>
      <c r="K910" s="3"/>
    </row>
    <row r="911" spans="9:11" ht="18.75">
      <c r="I911" s="1"/>
      <c r="J911" s="3"/>
      <c r="K911" s="3"/>
    </row>
    <row r="912" spans="9:11" ht="18.75">
      <c r="I912" s="1"/>
      <c r="J912" s="3"/>
      <c r="K912" s="3"/>
    </row>
    <row r="913" spans="9:11" ht="18.75">
      <c r="I913" s="1"/>
      <c r="J913" s="3"/>
      <c r="K913" s="3"/>
    </row>
    <row r="914" spans="9:11" ht="18.75">
      <c r="I914" s="1"/>
      <c r="J914" s="3"/>
      <c r="K914" s="3"/>
    </row>
    <row r="915" spans="9:11" ht="18.75">
      <c r="I915" s="1"/>
      <c r="J915" s="3"/>
      <c r="K915" s="3"/>
    </row>
    <row r="916" spans="9:11" ht="18.75">
      <c r="I916" s="1"/>
      <c r="J916" s="3"/>
      <c r="K916" s="3"/>
    </row>
    <row r="917" spans="9:11" ht="18.75">
      <c r="I917" s="1"/>
      <c r="J917" s="3"/>
      <c r="K917" s="3"/>
    </row>
    <row r="918" spans="9:11" ht="18.75">
      <c r="I918" s="1"/>
      <c r="J918" s="3"/>
      <c r="K918" s="3"/>
    </row>
    <row r="919" spans="9:11" ht="18.75">
      <c r="I919" s="1"/>
      <c r="J919" s="3"/>
      <c r="K919" s="3"/>
    </row>
    <row r="920" spans="9:11" ht="18.75">
      <c r="I920" s="1"/>
      <c r="J920" s="3"/>
      <c r="K920" s="3"/>
    </row>
    <row r="921" spans="9:11" ht="18.75">
      <c r="I921" s="1"/>
      <c r="J921" s="3"/>
      <c r="K921" s="3"/>
    </row>
    <row r="922" spans="9:11" ht="18.75">
      <c r="I922" s="1"/>
      <c r="J922" s="3"/>
      <c r="K922" s="3"/>
    </row>
    <row r="923" spans="9:11" ht="18.75">
      <c r="I923" s="1"/>
      <c r="J923" s="3"/>
      <c r="K923" s="3"/>
    </row>
    <row r="924" spans="9:11" ht="18.75">
      <c r="I924" s="1"/>
      <c r="J924" s="3"/>
      <c r="K924" s="3"/>
    </row>
    <row r="925" spans="9:11" ht="18.75">
      <c r="I925" s="1"/>
      <c r="J925" s="3"/>
      <c r="K925" s="3"/>
    </row>
    <row r="926" spans="9:11" ht="18.75">
      <c r="I926" s="1"/>
      <c r="J926" s="3"/>
      <c r="K926" s="3"/>
    </row>
    <row r="927" spans="9:11" ht="18.75">
      <c r="I927" s="1"/>
      <c r="J927" s="3"/>
      <c r="K927" s="3"/>
    </row>
    <row r="928" spans="9:11" ht="18.75">
      <c r="I928" s="1"/>
      <c r="J928" s="3"/>
      <c r="K928" s="3"/>
    </row>
    <row r="929" spans="9:11" ht="18.75">
      <c r="I929" s="1"/>
      <c r="J929" s="3"/>
      <c r="K929" s="3"/>
    </row>
    <row r="930" spans="9:11" ht="18.75">
      <c r="I930" s="1"/>
      <c r="J930" s="3"/>
      <c r="K930" s="3"/>
    </row>
    <row r="931" spans="9:11" ht="18.75">
      <c r="I931" s="1"/>
      <c r="J931" s="3"/>
      <c r="K931" s="3"/>
    </row>
    <row r="932" spans="9:11" ht="18.75">
      <c r="I932" s="1"/>
      <c r="J932" s="3"/>
      <c r="K932" s="3"/>
    </row>
    <row r="933" spans="9:11" ht="18.75">
      <c r="I933" s="1"/>
      <c r="J933" s="3"/>
      <c r="K933" s="3"/>
    </row>
    <row r="934" spans="9:11" ht="18.75">
      <c r="I934" s="1"/>
      <c r="J934" s="3"/>
      <c r="K934" s="3"/>
    </row>
    <row r="935" spans="9:11" ht="18.75">
      <c r="I935" s="1"/>
      <c r="J935" s="3"/>
      <c r="K935" s="3"/>
    </row>
    <row r="936" spans="9:11" ht="18.75">
      <c r="I936" s="1"/>
      <c r="J936" s="3"/>
      <c r="K936" s="3"/>
    </row>
    <row r="937" spans="9:11" ht="18.75">
      <c r="I937" s="1"/>
      <c r="J937" s="3"/>
      <c r="K937" s="3"/>
    </row>
    <row r="938" spans="9:11" ht="18.75">
      <c r="I938" s="1"/>
      <c r="J938" s="3"/>
      <c r="K938" s="3"/>
    </row>
    <row r="939" spans="9:11" ht="18.75">
      <c r="I939" s="1"/>
      <c r="J939" s="3"/>
      <c r="K939" s="3"/>
    </row>
    <row r="940" spans="9:11" ht="18.75">
      <c r="I940" s="1"/>
      <c r="J940" s="3"/>
      <c r="K940" s="3"/>
    </row>
    <row r="941" spans="9:11" ht="18.75">
      <c r="I941" s="1"/>
      <c r="J941" s="3"/>
      <c r="K941" s="3"/>
    </row>
    <row r="942" spans="9:11" ht="18.75">
      <c r="I942" s="1"/>
      <c r="J942" s="3"/>
      <c r="K942" s="3"/>
    </row>
    <row r="943" spans="9:11" ht="18.75">
      <c r="I943" s="1"/>
      <c r="J943" s="3"/>
      <c r="K943" s="3"/>
    </row>
    <row r="944" spans="9:11" ht="18.75">
      <c r="I944" s="1"/>
      <c r="J944" s="3"/>
      <c r="K944" s="3"/>
    </row>
    <row r="945" spans="9:11" ht="18.75">
      <c r="I945" s="1"/>
      <c r="J945" s="3"/>
      <c r="K945" s="3"/>
    </row>
    <row r="946" spans="9:11" ht="18.75">
      <c r="I946" s="1"/>
      <c r="J946" s="3"/>
      <c r="K946" s="3"/>
    </row>
    <row r="947" spans="9:11" ht="18.75">
      <c r="I947" s="1"/>
      <c r="J947" s="3"/>
      <c r="K947" s="3"/>
    </row>
    <row r="948" spans="9:11" ht="18.75">
      <c r="I948" s="1"/>
      <c r="J948" s="3"/>
      <c r="K948" s="3"/>
    </row>
    <row r="949" spans="9:11" ht="18.75">
      <c r="I949" s="1"/>
      <c r="J949" s="3"/>
      <c r="K949" s="3"/>
    </row>
    <row r="950" spans="9:11" ht="18.75">
      <c r="I950" s="1"/>
      <c r="J950" s="3"/>
      <c r="K950" s="3"/>
    </row>
    <row r="951" spans="9:11" ht="18.75">
      <c r="I951" s="1"/>
      <c r="J951" s="3"/>
      <c r="K951" s="3"/>
    </row>
    <row r="952" spans="9:11" ht="18.75">
      <c r="I952" s="1"/>
      <c r="J952" s="3"/>
      <c r="K952" s="3"/>
    </row>
    <row r="953" spans="9:11" ht="18.75">
      <c r="I953" s="1"/>
      <c r="J953" s="3"/>
      <c r="K953" s="3"/>
    </row>
    <row r="954" spans="9:11" ht="18.75">
      <c r="I954" s="1"/>
      <c r="J954" s="3"/>
      <c r="K954" s="3"/>
    </row>
    <row r="955" spans="9:11" ht="18.75">
      <c r="I955" s="1"/>
      <c r="J955" s="3"/>
      <c r="K955" s="3"/>
    </row>
    <row r="956" spans="9:11" ht="18.75">
      <c r="I956" s="1"/>
      <c r="J956" s="3"/>
      <c r="K956" s="3"/>
    </row>
    <row r="957" spans="9:11" ht="18.75">
      <c r="I957" s="1"/>
      <c r="J957" s="3"/>
      <c r="K957" s="3"/>
    </row>
    <row r="958" spans="9:11" ht="18.75">
      <c r="I958" s="1"/>
      <c r="J958" s="3"/>
      <c r="K958" s="3"/>
    </row>
    <row r="959" spans="9:11" ht="18.75">
      <c r="I959" s="1"/>
      <c r="J959" s="3"/>
      <c r="K959" s="3"/>
    </row>
    <row r="960" spans="9:11" ht="18.75">
      <c r="I960" s="1"/>
      <c r="J960" s="3"/>
      <c r="K960" s="3"/>
    </row>
    <row r="961" spans="9:11" ht="18.75">
      <c r="I961" s="1"/>
      <c r="J961" s="3"/>
      <c r="K961" s="3"/>
    </row>
    <row r="962" spans="9:11" ht="18.75">
      <c r="I962" s="1"/>
      <c r="J962" s="3"/>
      <c r="K962" s="3"/>
    </row>
    <row r="963" spans="9:11" ht="18.75">
      <c r="I963" s="1"/>
      <c r="J963" s="3"/>
      <c r="K963" s="3"/>
    </row>
    <row r="964" spans="9:11" ht="18.75">
      <c r="I964" s="1"/>
      <c r="J964" s="3"/>
      <c r="K964" s="3"/>
    </row>
    <row r="965" spans="9:11" ht="18.75">
      <c r="I965" s="1"/>
      <c r="J965" s="3"/>
      <c r="K965" s="3"/>
    </row>
    <row r="966" spans="9:11" ht="18.75">
      <c r="I966" s="1"/>
      <c r="J966" s="3"/>
      <c r="K966" s="3"/>
    </row>
    <row r="967" spans="9:11" ht="18.75">
      <c r="I967" s="1"/>
      <c r="J967" s="3"/>
      <c r="K967" s="3"/>
    </row>
    <row r="968" spans="9:11" ht="18.75">
      <c r="I968" s="1"/>
      <c r="J968" s="3"/>
      <c r="K968" s="3"/>
    </row>
    <row r="969" spans="9:11" ht="18.75">
      <c r="I969" s="1"/>
      <c r="J969" s="3"/>
      <c r="K969" s="3"/>
    </row>
    <row r="970" spans="9:11" ht="18.75">
      <c r="I970" s="1"/>
      <c r="J970" s="3"/>
      <c r="K970" s="3"/>
    </row>
    <row r="971" spans="9:11" ht="18.75">
      <c r="I971" s="1"/>
      <c r="J971" s="3"/>
      <c r="K971" s="3"/>
    </row>
    <row r="972" spans="9:11" ht="18.75">
      <c r="I972" s="1"/>
      <c r="J972" s="3"/>
      <c r="K972" s="3"/>
    </row>
    <row r="973" spans="9:11" ht="18.75">
      <c r="I973" s="1"/>
      <c r="J973" s="3"/>
      <c r="K973" s="3"/>
    </row>
    <row r="974" spans="9:11" ht="18.75">
      <c r="I974" s="1"/>
      <c r="J974" s="3"/>
      <c r="K974" s="3"/>
    </row>
    <row r="975" spans="9:11" ht="18.75">
      <c r="I975" s="1"/>
      <c r="J975" s="3"/>
      <c r="K975" s="3"/>
    </row>
    <row r="976" spans="9:11" ht="18.75">
      <c r="I976" s="1"/>
      <c r="J976" s="3"/>
      <c r="K976" s="3"/>
    </row>
    <row r="977" spans="9:11" ht="18.75">
      <c r="I977" s="1"/>
      <c r="J977" s="3"/>
      <c r="K977" s="3"/>
    </row>
    <row r="978" spans="9:11" ht="18.75">
      <c r="I978" s="1"/>
      <c r="J978" s="3"/>
      <c r="K978" s="3"/>
    </row>
    <row r="979" spans="9:11" ht="18.75">
      <c r="I979" s="1"/>
      <c r="J979" s="3"/>
      <c r="K979" s="3"/>
    </row>
    <row r="980" spans="9:11" ht="18.75">
      <c r="I980" s="1"/>
      <c r="J980" s="3"/>
      <c r="K980" s="3"/>
    </row>
    <row r="981" spans="9:11" ht="18.75">
      <c r="I981" s="1"/>
      <c r="J981" s="3"/>
      <c r="K981" s="3"/>
    </row>
    <row r="982" spans="9:11" ht="18.75">
      <c r="I982" s="1"/>
      <c r="J982" s="3"/>
      <c r="K982" s="3"/>
    </row>
    <row r="983" spans="9:11" ht="18.75">
      <c r="I983" s="1"/>
      <c r="J983" s="3"/>
      <c r="K983" s="3"/>
    </row>
    <row r="984" spans="9:11" ht="18.75">
      <c r="I984" s="1"/>
      <c r="J984" s="3"/>
      <c r="K984" s="3"/>
    </row>
    <row r="985" spans="9:11" ht="18.75">
      <c r="I985" s="1"/>
      <c r="J985" s="3"/>
      <c r="K985" s="3"/>
    </row>
    <row r="986" spans="9:11" ht="18.75">
      <c r="I986" s="1"/>
      <c r="J986" s="3"/>
      <c r="K986" s="3"/>
    </row>
    <row r="987" spans="9:11" ht="18.75">
      <c r="I987" s="1"/>
      <c r="J987" s="3"/>
      <c r="K987" s="3"/>
    </row>
    <row r="988" spans="9:11" ht="18.75">
      <c r="I988" s="1"/>
      <c r="J988" s="3"/>
      <c r="K988" s="3"/>
    </row>
    <row r="989" spans="9:11" ht="18.75">
      <c r="I989" s="1"/>
      <c r="J989" s="3"/>
      <c r="K989" s="3"/>
    </row>
    <row r="990" spans="9:11" ht="18.75">
      <c r="I990" s="1"/>
      <c r="J990" s="3"/>
      <c r="K990" s="3"/>
    </row>
    <row r="991" spans="9:11" ht="18.75">
      <c r="I991" s="1"/>
      <c r="J991" s="3"/>
      <c r="K991" s="3"/>
    </row>
    <row r="992" spans="9:11" ht="18.75">
      <c r="I992" s="1"/>
      <c r="J992" s="3"/>
      <c r="K992" s="3"/>
    </row>
    <row r="993" spans="9:11" ht="18.75">
      <c r="I993" s="1"/>
      <c r="J993" s="3"/>
      <c r="K993" s="3"/>
    </row>
    <row r="994" spans="9:11" ht="18.75">
      <c r="I994" s="1"/>
      <c r="J994" s="3"/>
      <c r="K994" s="3"/>
    </row>
    <row r="995" spans="9:11" ht="18.75">
      <c r="I995" s="1"/>
      <c r="J995" s="3"/>
      <c r="K995" s="3"/>
    </row>
    <row r="996" spans="9:11" ht="18.75">
      <c r="I996" s="1"/>
      <c r="J996" s="3"/>
      <c r="K996" s="3"/>
    </row>
    <row r="997" spans="9:11" ht="18.75">
      <c r="I997" s="1"/>
      <c r="J997" s="3"/>
      <c r="K997" s="3"/>
    </row>
    <row r="998" spans="9:11" ht="18.75">
      <c r="I998" s="1"/>
      <c r="J998" s="3"/>
      <c r="K998" s="3"/>
    </row>
    <row r="999" spans="9:11" ht="18.75">
      <c r="I999" s="1"/>
      <c r="J999" s="3"/>
      <c r="K999" s="3"/>
    </row>
    <row r="1000" spans="9:11" ht="18.75">
      <c r="I1000" s="1"/>
      <c r="J1000" s="3"/>
      <c r="K1000" s="3"/>
    </row>
    <row r="1001" spans="9:11" ht="18.75">
      <c r="I1001" s="1"/>
      <c r="J1001" s="3"/>
      <c r="K1001" s="3"/>
    </row>
    <row r="1002" spans="9:11" ht="18.75">
      <c r="I1002" s="1"/>
      <c r="J1002" s="3"/>
      <c r="K1002" s="3"/>
    </row>
    <row r="1003" spans="9:11" ht="18.75">
      <c r="I1003" s="1"/>
      <c r="J1003" s="3"/>
      <c r="K1003" s="3"/>
    </row>
    <row r="1004" spans="9:11" ht="18.75">
      <c r="I1004" s="1"/>
      <c r="J1004" s="3"/>
      <c r="K1004" s="3"/>
    </row>
    <row r="1005" spans="9:11" ht="18.75">
      <c r="I1005" s="1"/>
      <c r="J1005" s="3"/>
      <c r="K1005" s="3"/>
    </row>
    <row r="1006" spans="9:11" ht="18.75">
      <c r="I1006" s="1"/>
      <c r="J1006" s="3"/>
      <c r="K1006" s="3"/>
    </row>
    <row r="1007" spans="9:11" ht="18.75">
      <c r="I1007" s="1"/>
      <c r="J1007" s="3"/>
      <c r="K1007" s="3"/>
    </row>
    <row r="1008" spans="9:11" ht="18.75">
      <c r="I1008" s="1"/>
      <c r="J1008" s="3"/>
      <c r="K1008" s="3"/>
    </row>
    <row r="1009" spans="9:11" ht="18.75">
      <c r="I1009" s="1"/>
      <c r="J1009" s="3"/>
      <c r="K1009" s="3"/>
    </row>
    <row r="1010" spans="9:11" ht="18.75">
      <c r="I1010" s="1"/>
      <c r="J1010" s="3"/>
      <c r="K1010" s="3"/>
    </row>
    <row r="1011" spans="9:11" ht="18.75">
      <c r="I1011" s="1"/>
      <c r="J1011" s="3"/>
      <c r="K1011" s="3"/>
    </row>
    <row r="1012" spans="9:11" ht="18.75">
      <c r="I1012" s="1"/>
      <c r="J1012" s="3"/>
      <c r="K1012" s="3"/>
    </row>
    <row r="1013" spans="9:11" ht="18.75">
      <c r="I1013" s="1"/>
      <c r="J1013" s="3"/>
      <c r="K1013" s="3"/>
    </row>
    <row r="1014" spans="9:11" ht="18.75">
      <c r="I1014" s="1"/>
      <c r="J1014" s="3"/>
      <c r="K1014" s="3"/>
    </row>
    <row r="1015" spans="9:11" ht="18.75">
      <c r="I1015" s="1"/>
      <c r="J1015" s="3"/>
      <c r="K1015" s="3"/>
    </row>
    <row r="1016" spans="9:11" ht="18.75">
      <c r="I1016" s="1"/>
      <c r="J1016" s="3"/>
      <c r="K1016" s="3"/>
    </row>
    <row r="1017" spans="9:11" ht="18.75">
      <c r="I1017" s="1"/>
      <c r="J1017" s="3"/>
      <c r="K1017" s="3"/>
    </row>
    <row r="1018" spans="9:11" ht="18.75">
      <c r="I1018" s="1"/>
      <c r="J1018" s="3"/>
      <c r="K1018" s="3"/>
    </row>
    <row r="1019" spans="9:11" ht="18.75">
      <c r="I1019" s="1"/>
      <c r="J1019" s="3"/>
      <c r="K1019" s="3"/>
    </row>
    <row r="1020" spans="9:11" ht="18.75">
      <c r="I1020" s="1"/>
      <c r="J1020" s="3"/>
      <c r="K1020" s="3"/>
    </row>
    <row r="1021" spans="9:11" ht="18.75">
      <c r="I1021" s="1"/>
      <c r="J1021" s="3"/>
      <c r="K1021" s="3"/>
    </row>
    <row r="1022" spans="9:11" ht="18.75">
      <c r="I1022" s="1"/>
      <c r="J1022" s="3"/>
      <c r="K1022" s="3"/>
    </row>
    <row r="1023" spans="9:11" ht="18.75">
      <c r="I1023" s="1"/>
      <c r="J1023" s="3"/>
      <c r="K1023" s="3"/>
    </row>
    <row r="1024" spans="9:11" ht="18.75">
      <c r="I1024" s="1"/>
      <c r="J1024" s="3"/>
      <c r="K1024" s="3"/>
    </row>
    <row r="1025" spans="9:11" ht="18.75">
      <c r="I1025" s="1"/>
      <c r="J1025" s="3"/>
      <c r="K1025" s="3"/>
    </row>
    <row r="1026" spans="9:11" ht="18.75">
      <c r="I1026" s="1"/>
      <c r="J1026" s="3"/>
      <c r="K1026" s="3"/>
    </row>
    <row r="1027" spans="9:11" ht="18.75">
      <c r="I1027" s="1"/>
      <c r="J1027" s="3"/>
      <c r="K1027" s="3"/>
    </row>
    <row r="1028" spans="9:11" ht="18.75">
      <c r="I1028" s="1"/>
      <c r="J1028" s="3"/>
      <c r="K1028" s="3"/>
    </row>
    <row r="1029" spans="9:11" ht="18.75">
      <c r="I1029" s="1"/>
      <c r="J1029" s="3"/>
      <c r="K1029" s="3"/>
    </row>
    <row r="1030" spans="9:11" ht="18.75">
      <c r="I1030" s="1"/>
      <c r="J1030" s="3"/>
      <c r="K1030" s="3"/>
    </row>
    <row r="1031" spans="9:11" ht="18.75">
      <c r="I1031" s="1"/>
      <c r="J1031" s="3"/>
      <c r="K1031" s="3"/>
    </row>
    <row r="1032" spans="9:11" ht="18.75">
      <c r="I1032" s="1"/>
      <c r="J1032" s="3"/>
      <c r="K1032" s="3"/>
    </row>
    <row r="1033" spans="9:11" ht="18.75">
      <c r="I1033" s="1"/>
      <c r="J1033" s="3"/>
      <c r="K1033" s="3"/>
    </row>
    <row r="1034" spans="9:11" ht="18.75">
      <c r="I1034" s="1"/>
      <c r="J1034" s="3"/>
      <c r="K1034" s="3"/>
    </row>
    <row r="1035" spans="9:11" ht="18.75">
      <c r="I1035" s="1"/>
      <c r="J1035" s="3"/>
      <c r="K1035" s="3"/>
    </row>
    <row r="1036" spans="9:11" ht="18.75">
      <c r="I1036" s="1"/>
      <c r="J1036" s="3"/>
      <c r="K1036" s="3"/>
    </row>
    <row r="1037" spans="9:11" ht="18.75">
      <c r="I1037" s="1"/>
      <c r="J1037" s="3"/>
      <c r="K1037" s="3"/>
    </row>
    <row r="1038" spans="9:11" ht="18.75">
      <c r="I1038" s="1"/>
      <c r="J1038" s="3"/>
      <c r="K1038" s="3"/>
    </row>
    <row r="1039" spans="9:11" ht="18.75">
      <c r="I1039" s="1"/>
      <c r="J1039" s="3"/>
      <c r="K1039" s="3"/>
    </row>
    <row r="1040" spans="9:11" ht="18.75">
      <c r="I1040" s="1"/>
      <c r="J1040" s="3"/>
      <c r="K1040" s="3"/>
    </row>
    <row r="1041" spans="9:11" ht="18.75">
      <c r="I1041" s="1"/>
      <c r="J1041" s="3"/>
      <c r="K1041" s="3"/>
    </row>
    <row r="1042" spans="9:11" ht="18.75">
      <c r="I1042" s="1"/>
      <c r="J1042" s="3"/>
      <c r="K1042" s="3"/>
    </row>
    <row r="1043" spans="9:11" ht="18.75">
      <c r="I1043" s="1"/>
      <c r="J1043" s="3"/>
      <c r="K1043" s="3"/>
    </row>
    <row r="1044" spans="9:11" ht="18.75">
      <c r="I1044" s="1"/>
      <c r="J1044" s="3"/>
      <c r="K1044" s="3"/>
    </row>
    <row r="1045" spans="9:11" ht="18.75">
      <c r="I1045" s="1"/>
      <c r="J1045" s="3"/>
      <c r="K1045" s="3"/>
    </row>
    <row r="1046" spans="9:11" ht="18.75">
      <c r="I1046" s="1"/>
      <c r="J1046" s="3"/>
      <c r="K1046" s="3"/>
    </row>
    <row r="1047" spans="9:11" ht="18.75">
      <c r="I1047" s="1"/>
      <c r="J1047" s="3"/>
      <c r="K1047" s="3"/>
    </row>
    <row r="1048" spans="9:11" ht="18.75">
      <c r="I1048" s="1"/>
      <c r="J1048" s="3"/>
      <c r="K1048" s="3"/>
    </row>
    <row r="1049" spans="9:11" ht="18.75">
      <c r="I1049" s="1"/>
      <c r="J1049" s="3"/>
      <c r="K1049" s="3"/>
    </row>
    <row r="1050" spans="9:11" ht="18.75">
      <c r="I1050" s="1"/>
      <c r="J1050" s="3"/>
      <c r="K1050" s="3"/>
    </row>
    <row r="1051" spans="9:11" ht="18.75">
      <c r="I1051" s="1"/>
      <c r="J1051" s="3"/>
      <c r="K1051" s="3"/>
    </row>
    <row r="1052" spans="9:11" ht="18.75">
      <c r="I1052" s="1"/>
      <c r="J1052" s="3"/>
      <c r="K1052" s="3"/>
    </row>
    <row r="1053" spans="9:11" ht="18.75">
      <c r="I1053" s="1"/>
      <c r="J1053" s="3"/>
      <c r="K1053" s="3"/>
    </row>
    <row r="1054" spans="9:11" ht="18.75">
      <c r="I1054" s="1"/>
      <c r="J1054" s="3"/>
      <c r="K1054" s="3"/>
    </row>
    <row r="1055" spans="9:11" ht="18.75">
      <c r="I1055" s="1"/>
      <c r="J1055" s="3"/>
      <c r="K1055" s="3"/>
    </row>
    <row r="1056" spans="9:11" ht="18.75">
      <c r="I1056" s="1"/>
      <c r="J1056" s="3"/>
      <c r="K1056" s="3"/>
    </row>
    <row r="1057" spans="9:11" ht="18.75">
      <c r="I1057" s="1"/>
      <c r="J1057" s="3"/>
      <c r="K1057" s="3"/>
    </row>
    <row r="1058" spans="9:11" ht="18.75">
      <c r="I1058" s="1"/>
      <c r="J1058" s="3"/>
      <c r="K1058" s="3"/>
    </row>
    <row r="1059" spans="9:11" ht="18.75">
      <c r="I1059" s="1"/>
      <c r="J1059" s="3"/>
      <c r="K1059" s="3"/>
    </row>
    <row r="1060" spans="9:11" ht="18.75">
      <c r="I1060" s="1"/>
      <c r="J1060" s="3"/>
      <c r="K1060" s="3"/>
    </row>
    <row r="1061" spans="9:11" ht="18.75">
      <c r="I1061" s="1"/>
      <c r="J1061" s="3"/>
      <c r="K1061" s="3"/>
    </row>
    <row r="1062" spans="9:11" ht="18.75">
      <c r="I1062" s="1"/>
      <c r="J1062" s="3"/>
      <c r="K1062" s="3"/>
    </row>
    <row r="1063" spans="9:11" ht="18.75">
      <c r="I1063" s="1"/>
      <c r="J1063" s="3"/>
      <c r="K1063" s="3"/>
    </row>
    <row r="1064" spans="9:11" ht="18.75">
      <c r="I1064" s="1"/>
      <c r="J1064" s="3"/>
      <c r="K1064" s="3"/>
    </row>
    <row r="1065" spans="9:11" ht="18.75">
      <c r="I1065" s="1"/>
      <c r="J1065" s="3"/>
      <c r="K1065" s="3"/>
    </row>
    <row r="1066" spans="9:11" ht="18.75">
      <c r="I1066" s="1"/>
      <c r="J1066" s="3"/>
      <c r="K1066" s="3"/>
    </row>
    <row r="1067" spans="9:11" ht="18.75">
      <c r="I1067" s="1"/>
      <c r="J1067" s="3"/>
      <c r="K1067" s="3"/>
    </row>
    <row r="1068" spans="9:11" ht="18.75">
      <c r="I1068" s="1"/>
      <c r="J1068" s="3"/>
      <c r="K1068" s="3"/>
    </row>
    <row r="1069" spans="9:11" ht="18.75">
      <c r="I1069" s="1"/>
      <c r="J1069" s="3"/>
      <c r="K1069" s="3"/>
    </row>
    <row r="1070" spans="9:11" ht="18.75">
      <c r="I1070" s="1"/>
      <c r="J1070" s="3"/>
      <c r="K1070" s="3"/>
    </row>
    <row r="1071" spans="9:11" ht="18.75">
      <c r="I1071" s="1"/>
      <c r="J1071" s="3"/>
      <c r="K1071" s="3"/>
    </row>
    <row r="1072" spans="9:11" ht="18.75">
      <c r="I1072" s="1"/>
      <c r="J1072" s="3"/>
      <c r="K1072" s="3"/>
    </row>
    <row r="1073" spans="9:11" ht="18.75">
      <c r="I1073" s="1"/>
      <c r="J1073" s="3"/>
      <c r="K1073" s="3"/>
    </row>
    <row r="1074" spans="9:11" ht="18.75">
      <c r="I1074" s="1"/>
      <c r="J1074" s="3"/>
      <c r="K1074" s="3"/>
    </row>
    <row r="1075" spans="9:11" ht="18.75">
      <c r="I1075" s="1"/>
      <c r="J1075" s="3"/>
      <c r="K1075" s="3"/>
    </row>
    <row r="1076" spans="9:11" ht="18.75">
      <c r="I1076" s="1"/>
      <c r="J1076" s="3"/>
      <c r="K1076" s="3"/>
    </row>
    <row r="1077" spans="9:11" ht="18.75">
      <c r="I1077" s="1"/>
      <c r="J1077" s="3"/>
      <c r="K1077" s="3"/>
    </row>
    <row r="1078" spans="9:11" ht="18.75">
      <c r="I1078" s="1"/>
      <c r="J1078" s="3"/>
      <c r="K1078" s="3"/>
    </row>
    <row r="1079" spans="9:11" ht="18.75">
      <c r="I1079" s="1"/>
      <c r="J1079" s="3"/>
      <c r="K1079" s="3"/>
    </row>
    <row r="1080" spans="9:11" ht="18.75">
      <c r="I1080" s="1"/>
      <c r="J1080" s="3"/>
      <c r="K1080" s="3"/>
    </row>
    <row r="1081" spans="9:11" ht="18.75">
      <c r="I1081" s="1"/>
      <c r="J1081" s="3"/>
      <c r="K1081" s="3"/>
    </row>
    <row r="1082" spans="9:11" ht="18.75">
      <c r="I1082" s="1"/>
      <c r="J1082" s="3"/>
      <c r="K1082" s="3"/>
    </row>
    <row r="1083" spans="9:11" ht="18.75">
      <c r="I1083" s="1"/>
      <c r="J1083" s="3"/>
      <c r="K1083" s="3"/>
    </row>
    <row r="1084" spans="9:11" ht="18.75">
      <c r="I1084" s="1"/>
      <c r="J1084" s="3"/>
      <c r="K1084" s="3"/>
    </row>
    <row r="1085" spans="9:11" ht="18.75">
      <c r="I1085" s="1"/>
      <c r="J1085" s="3"/>
      <c r="K1085" s="3"/>
    </row>
    <row r="1086" spans="9:11" ht="18.75">
      <c r="I1086" s="1"/>
      <c r="J1086" s="3"/>
      <c r="K1086" s="3"/>
    </row>
    <row r="1087" spans="9:11" ht="18.75">
      <c r="I1087" s="1"/>
      <c r="J1087" s="3"/>
      <c r="K1087" s="3"/>
    </row>
    <row r="1088" spans="9:11" ht="18.75">
      <c r="I1088" s="1"/>
      <c r="J1088" s="3"/>
      <c r="K1088" s="3"/>
    </row>
    <row r="1089" spans="9:11" ht="18.75">
      <c r="I1089" s="1"/>
      <c r="J1089" s="3"/>
      <c r="K1089" s="3"/>
    </row>
    <row r="1090" spans="9:11" ht="18.75">
      <c r="I1090" s="1"/>
      <c r="J1090" s="3"/>
      <c r="K1090" s="3"/>
    </row>
    <row r="1091" spans="9:11" ht="18.75">
      <c r="I1091" s="1"/>
      <c r="J1091" s="3"/>
      <c r="K1091" s="3"/>
    </row>
    <row r="1092" spans="9:11" ht="18.75">
      <c r="I1092" s="1"/>
      <c r="J1092" s="3"/>
      <c r="K1092" s="3"/>
    </row>
    <row r="1093" spans="9:11" ht="18.75">
      <c r="I1093" s="1"/>
      <c r="J1093" s="3"/>
      <c r="K1093" s="3"/>
    </row>
    <row r="1094" spans="9:11" ht="18.75">
      <c r="I1094" s="1"/>
      <c r="J1094" s="3"/>
      <c r="K1094" s="3"/>
    </row>
    <row r="1095" spans="9:11" ht="18.75">
      <c r="I1095" s="1"/>
      <c r="J1095" s="3"/>
      <c r="K1095" s="3"/>
    </row>
    <row r="1096" spans="9:11" ht="18.75">
      <c r="I1096" s="1"/>
      <c r="J1096" s="3"/>
      <c r="K1096" s="3"/>
    </row>
    <row r="1097" spans="9:11" ht="18.75">
      <c r="I1097" s="1"/>
      <c r="J1097" s="3"/>
      <c r="K1097" s="3"/>
    </row>
    <row r="1098" spans="9:11" ht="18.75">
      <c r="I1098" s="1"/>
      <c r="J1098" s="3"/>
      <c r="K1098" s="3"/>
    </row>
    <row r="1099" spans="9:11" ht="18.75">
      <c r="I1099" s="1"/>
      <c r="J1099" s="3"/>
      <c r="K1099" s="3"/>
    </row>
    <row r="1100" spans="9:11" ht="18.75">
      <c r="I1100" s="1"/>
      <c r="J1100" s="3"/>
      <c r="K1100" s="3"/>
    </row>
    <row r="1101" spans="9:11" ht="18.75">
      <c r="I1101" s="1"/>
      <c r="J1101" s="3"/>
      <c r="K1101" s="3"/>
    </row>
    <row r="1102" spans="9:11" ht="18.75">
      <c r="I1102" s="1"/>
      <c r="J1102" s="3"/>
      <c r="K1102" s="3"/>
    </row>
    <row r="1103" spans="9:11" ht="18.75">
      <c r="I1103" s="1"/>
      <c r="J1103" s="3"/>
      <c r="K1103" s="3"/>
    </row>
    <row r="1104" spans="9:11" ht="18.75">
      <c r="I1104" s="1"/>
      <c r="J1104" s="3"/>
      <c r="K1104" s="3"/>
    </row>
    <row r="1105" spans="9:11" ht="18.75">
      <c r="I1105" s="1"/>
      <c r="J1105" s="3"/>
      <c r="K1105" s="3"/>
    </row>
    <row r="1106" spans="9:11" ht="18.75">
      <c r="I1106" s="1"/>
      <c r="J1106" s="3"/>
      <c r="K1106" s="3"/>
    </row>
    <row r="1107" spans="9:11" ht="18.75">
      <c r="I1107" s="1"/>
      <c r="J1107" s="3"/>
      <c r="K1107" s="3"/>
    </row>
    <row r="1108" spans="9:11" ht="18.75">
      <c r="I1108" s="1"/>
      <c r="J1108" s="3"/>
      <c r="K1108" s="3"/>
    </row>
    <row r="1109" spans="9:11" ht="18.75">
      <c r="I1109" s="1"/>
      <c r="J1109" s="3"/>
      <c r="K1109" s="3"/>
    </row>
    <row r="1110" spans="9:11" ht="18.75">
      <c r="I1110" s="1"/>
      <c r="J1110" s="3"/>
      <c r="K1110" s="3"/>
    </row>
    <row r="1111" spans="9:11" ht="18.75">
      <c r="I1111" s="1"/>
      <c r="J1111" s="3"/>
      <c r="K1111" s="3"/>
    </row>
    <row r="1112" spans="9:11" ht="18.75">
      <c r="I1112" s="1"/>
      <c r="J1112" s="3"/>
      <c r="K1112" s="3"/>
    </row>
    <row r="1113" spans="9:11" ht="18.75">
      <c r="I1113" s="1"/>
      <c r="J1113" s="3"/>
      <c r="K1113" s="3"/>
    </row>
    <row r="1114" spans="9:11" ht="18.75">
      <c r="I1114" s="1"/>
      <c r="J1114" s="3"/>
      <c r="K1114" s="3"/>
    </row>
    <row r="1115" spans="9:11" ht="18.75">
      <c r="I1115" s="1"/>
      <c r="J1115" s="3"/>
      <c r="K1115" s="3"/>
    </row>
    <row r="1116" spans="9:11" ht="18.75">
      <c r="I1116" s="1"/>
      <c r="J1116" s="3"/>
      <c r="K1116" s="3"/>
    </row>
    <row r="1117" spans="9:11" ht="18.75">
      <c r="I1117" s="1"/>
      <c r="J1117" s="3"/>
      <c r="K1117" s="3"/>
    </row>
    <row r="1118" spans="9:11" ht="18.75">
      <c r="I1118" s="1"/>
      <c r="J1118" s="3"/>
      <c r="K1118" s="3"/>
    </row>
    <row r="1119" spans="9:11" ht="18.75">
      <c r="I1119" s="1"/>
      <c r="J1119" s="3"/>
      <c r="K1119" s="3"/>
    </row>
    <row r="1120" spans="9:11" ht="18.75">
      <c r="I1120" s="1"/>
      <c r="J1120" s="3"/>
      <c r="K1120" s="3"/>
    </row>
    <row r="1121" spans="9:11" ht="18.75">
      <c r="I1121" s="1"/>
      <c r="J1121" s="3"/>
      <c r="K1121" s="3"/>
    </row>
    <row r="1122" spans="9:11" ht="18.75">
      <c r="I1122" s="1"/>
      <c r="J1122" s="3"/>
      <c r="K1122" s="3"/>
    </row>
    <row r="1123" spans="9:11" ht="18.75">
      <c r="I1123" s="1"/>
      <c r="J1123" s="3"/>
      <c r="K1123" s="3"/>
    </row>
    <row r="1124" spans="9:11" ht="18.75">
      <c r="I1124" s="1"/>
      <c r="J1124" s="3"/>
      <c r="K1124" s="3"/>
    </row>
    <row r="1125" spans="9:11" ht="18.75">
      <c r="I1125" s="1"/>
      <c r="J1125" s="3"/>
      <c r="K1125" s="3"/>
    </row>
    <row r="1126" spans="9:11" ht="18.75">
      <c r="I1126" s="1"/>
      <c r="J1126" s="3"/>
      <c r="K1126" s="3"/>
    </row>
    <row r="1127" spans="9:11" ht="18.75">
      <c r="I1127" s="1"/>
      <c r="J1127" s="3"/>
      <c r="K1127" s="3"/>
    </row>
    <row r="1128" spans="9:11" ht="18.75">
      <c r="I1128" s="1"/>
      <c r="J1128" s="3"/>
      <c r="K1128" s="3"/>
    </row>
    <row r="1129" spans="9:11" ht="18.75">
      <c r="I1129" s="1"/>
      <c r="J1129" s="3"/>
      <c r="K1129" s="3"/>
    </row>
    <row r="1130" spans="9:11" ht="18.75">
      <c r="I1130" s="1"/>
      <c r="J1130" s="3"/>
      <c r="K1130" s="3"/>
    </row>
    <row r="1131" spans="9:11" ht="18.75">
      <c r="I1131" s="1"/>
      <c r="J1131" s="3"/>
      <c r="K1131" s="3"/>
    </row>
    <row r="1132" spans="9:11" ht="18.75">
      <c r="I1132" s="1"/>
      <c r="J1132" s="3"/>
      <c r="K1132" s="3"/>
    </row>
    <row r="1133" spans="9:11" ht="18.75">
      <c r="I1133" s="1"/>
      <c r="J1133" s="3"/>
      <c r="K1133" s="3"/>
    </row>
    <row r="1134" spans="9:11" ht="18.75">
      <c r="I1134" s="1"/>
      <c r="J1134" s="3"/>
      <c r="K1134" s="3"/>
    </row>
    <row r="1135" spans="9:11" ht="18.75">
      <c r="I1135" s="1"/>
      <c r="J1135" s="3"/>
      <c r="K1135" s="3"/>
    </row>
    <row r="1136" spans="9:11" ht="18.75">
      <c r="I1136" s="1"/>
      <c r="J1136" s="3"/>
      <c r="K1136" s="3"/>
    </row>
    <row r="1137" spans="9:11" ht="18.75">
      <c r="I1137" s="1"/>
      <c r="J1137" s="3"/>
      <c r="K1137" s="3"/>
    </row>
    <row r="1138" spans="9:11" ht="18.75">
      <c r="I1138" s="1"/>
      <c r="J1138" s="3"/>
      <c r="K1138" s="3"/>
    </row>
    <row r="1139" spans="9:11" ht="18.75">
      <c r="I1139" s="1"/>
      <c r="J1139" s="3"/>
      <c r="K1139" s="3"/>
    </row>
    <row r="1140" spans="9:11" ht="18.75">
      <c r="I1140" s="1"/>
      <c r="J1140" s="3"/>
      <c r="K1140" s="3"/>
    </row>
    <row r="1141" spans="9:11" ht="18.75">
      <c r="I1141" s="1"/>
      <c r="J1141" s="3"/>
      <c r="K1141" s="3"/>
    </row>
    <row r="1142" spans="9:11" ht="18.75">
      <c r="I1142" s="1"/>
      <c r="J1142" s="3"/>
      <c r="K1142" s="3"/>
    </row>
    <row r="1143" spans="9:11" ht="18.75">
      <c r="I1143" s="1"/>
      <c r="J1143" s="3"/>
      <c r="K1143" s="3"/>
    </row>
    <row r="1144" spans="9:11" ht="18.75">
      <c r="I1144" s="1"/>
      <c r="J1144" s="3"/>
      <c r="K1144" s="3"/>
    </row>
    <row r="1145" spans="9:11" ht="18.75">
      <c r="I1145" s="1"/>
      <c r="J1145" s="3"/>
      <c r="K1145" s="3"/>
    </row>
    <row r="1146" spans="9:11" ht="18.75">
      <c r="I1146" s="1"/>
      <c r="J1146" s="3"/>
      <c r="K1146" s="3"/>
    </row>
    <row r="1147" spans="9:11" ht="18.75">
      <c r="I1147" s="1"/>
      <c r="J1147" s="3"/>
      <c r="K1147" s="3"/>
    </row>
    <row r="1148" spans="9:11" ht="18.75">
      <c r="I1148" s="1"/>
      <c r="J1148" s="3"/>
      <c r="K1148" s="3"/>
    </row>
    <row r="1149" spans="9:11" ht="18.75">
      <c r="I1149" s="1"/>
      <c r="J1149" s="3"/>
      <c r="K1149" s="3"/>
    </row>
    <row r="1150" spans="9:11" ht="18.75">
      <c r="I1150" s="1"/>
      <c r="J1150" s="3"/>
      <c r="K1150" s="3"/>
    </row>
    <row r="1151" spans="9:11" ht="18.75">
      <c r="I1151" s="1"/>
      <c r="J1151" s="3"/>
      <c r="K1151" s="3"/>
    </row>
    <row r="1152" spans="9:11" ht="18.75">
      <c r="I1152" s="1"/>
      <c r="J1152" s="3"/>
      <c r="K1152" s="3"/>
    </row>
    <row r="1153" spans="9:11" ht="18.75">
      <c r="I1153" s="1"/>
      <c r="J1153" s="3"/>
      <c r="K1153" s="3"/>
    </row>
    <row r="1154" spans="9:11" ht="18.75">
      <c r="I1154" s="1"/>
      <c r="J1154" s="3"/>
      <c r="K1154" s="3"/>
    </row>
    <row r="1155" spans="9:11" ht="18.75">
      <c r="I1155" s="1"/>
      <c r="J1155" s="3"/>
      <c r="K1155" s="3"/>
    </row>
    <row r="1156" spans="9:11" ht="18.75">
      <c r="I1156" s="1"/>
      <c r="J1156" s="3"/>
      <c r="K1156" s="3"/>
    </row>
    <row r="1157" spans="9:11" ht="18.75">
      <c r="I1157" s="1"/>
      <c r="J1157" s="3"/>
      <c r="K1157" s="3"/>
    </row>
    <row r="1158" spans="9:11" ht="18.75">
      <c r="I1158" s="1"/>
      <c r="J1158" s="3"/>
      <c r="K1158" s="3"/>
    </row>
    <row r="1159" spans="9:11" ht="18.75">
      <c r="I1159" s="1"/>
      <c r="J1159" s="3"/>
      <c r="K1159" s="3"/>
    </row>
    <row r="1160" spans="9:11" ht="18.75">
      <c r="I1160" s="1"/>
      <c r="J1160" s="3"/>
      <c r="K1160" s="3"/>
    </row>
    <row r="1161" spans="9:11" ht="18.75">
      <c r="I1161" s="1"/>
      <c r="J1161" s="3"/>
      <c r="K1161" s="3"/>
    </row>
    <row r="1162" spans="9:11" ht="18.75">
      <c r="I1162" s="1"/>
      <c r="J1162" s="3"/>
      <c r="K1162" s="3"/>
    </row>
    <row r="1163" spans="9:11" ht="18.75">
      <c r="I1163" s="1"/>
      <c r="J1163" s="3"/>
      <c r="K1163" s="3"/>
    </row>
    <row r="1164" spans="9:11" ht="18.75">
      <c r="I1164" s="1"/>
      <c r="J1164" s="3"/>
      <c r="K1164" s="3"/>
    </row>
    <row r="1165" spans="9:11" ht="18.75">
      <c r="I1165" s="1"/>
      <c r="J1165" s="3"/>
      <c r="K1165" s="3"/>
    </row>
    <row r="1166" spans="9:11" ht="18.75">
      <c r="I1166" s="1"/>
      <c r="J1166" s="3"/>
      <c r="K1166" s="3"/>
    </row>
    <row r="1167" spans="9:11" ht="18.75">
      <c r="I1167" s="1"/>
      <c r="J1167" s="3"/>
      <c r="K1167" s="3"/>
    </row>
    <row r="1168" spans="9:11" ht="18.75">
      <c r="I1168" s="1"/>
      <c r="J1168" s="3"/>
      <c r="K1168" s="3"/>
    </row>
    <row r="1169" spans="9:11" ht="18.75">
      <c r="I1169" s="1"/>
      <c r="J1169" s="3"/>
      <c r="K1169" s="3"/>
    </row>
    <row r="1170" spans="9:11" ht="18.75">
      <c r="I1170" s="1"/>
      <c r="J1170" s="3"/>
      <c r="K1170" s="3"/>
    </row>
    <row r="1171" spans="9:11" ht="18.75">
      <c r="I1171" s="1"/>
      <c r="J1171" s="3"/>
      <c r="K1171" s="3"/>
    </row>
    <row r="1172" spans="9:11" ht="18.75">
      <c r="I1172" s="1"/>
      <c r="J1172" s="3"/>
      <c r="K1172" s="3"/>
    </row>
    <row r="1173" spans="9:11" ht="18.75">
      <c r="I1173" s="1"/>
      <c r="J1173" s="3"/>
      <c r="K1173" s="3"/>
    </row>
    <row r="1174" spans="9:11" ht="18.75">
      <c r="I1174" s="1"/>
      <c r="J1174" s="3"/>
      <c r="K1174" s="3"/>
    </row>
    <row r="1175" spans="9:11" ht="18.75">
      <c r="I1175" s="1"/>
      <c r="J1175" s="3"/>
      <c r="K1175" s="3"/>
    </row>
    <row r="1176" spans="9:11" ht="18.75">
      <c r="I1176" s="1"/>
      <c r="J1176" s="3"/>
      <c r="K1176" s="3"/>
    </row>
    <row r="1177" spans="9:11" ht="18.75">
      <c r="I1177" s="1"/>
      <c r="J1177" s="3"/>
      <c r="K1177" s="3"/>
    </row>
    <row r="1178" spans="9:11" ht="18.75">
      <c r="I1178" s="1"/>
      <c r="J1178" s="3"/>
      <c r="K1178" s="3"/>
    </row>
    <row r="1179" spans="9:11" ht="18.75">
      <c r="I1179" s="1"/>
      <c r="J1179" s="3"/>
      <c r="K1179" s="3"/>
    </row>
    <row r="1180" spans="9:11" ht="18.75">
      <c r="I1180" s="1"/>
      <c r="J1180" s="3"/>
      <c r="K1180" s="3"/>
    </row>
    <row r="1181" spans="9:11" ht="18.75">
      <c r="I1181" s="1"/>
      <c r="J1181" s="3"/>
      <c r="K1181" s="3"/>
    </row>
    <row r="1182" spans="9:11" ht="18.75">
      <c r="I1182" s="1"/>
      <c r="J1182" s="3"/>
      <c r="K1182" s="3"/>
    </row>
    <row r="1183" spans="9:11" ht="18.75">
      <c r="I1183" s="1"/>
      <c r="J1183" s="3"/>
      <c r="K1183" s="3"/>
    </row>
    <row r="1184" spans="9:11" ht="18.75">
      <c r="I1184" s="1"/>
      <c r="J1184" s="3"/>
      <c r="K1184" s="3"/>
    </row>
    <row r="1185" spans="9:11" ht="18.75">
      <c r="I1185" s="1"/>
      <c r="J1185" s="3"/>
      <c r="K1185" s="3"/>
    </row>
    <row r="1186" spans="9:11" ht="18.75">
      <c r="I1186" s="1"/>
      <c r="J1186" s="3"/>
      <c r="K1186" s="3"/>
    </row>
    <row r="1187" spans="9:11" ht="18.75">
      <c r="I1187" s="1"/>
      <c r="J1187" s="3"/>
      <c r="K1187" s="3"/>
    </row>
    <row r="1188" spans="9:11" ht="18.75">
      <c r="I1188" s="1"/>
      <c r="J1188" s="3"/>
      <c r="K1188" s="3"/>
    </row>
    <row r="1189" spans="9:11" ht="18.75">
      <c r="I1189" s="1"/>
      <c r="J1189" s="3"/>
      <c r="K1189" s="3"/>
    </row>
    <row r="1190" spans="9:11" ht="18.75">
      <c r="I1190" s="1"/>
      <c r="J1190" s="3"/>
      <c r="K1190" s="3"/>
    </row>
    <row r="1191" spans="9:11" ht="18.75">
      <c r="I1191" s="1"/>
      <c r="J1191" s="3"/>
      <c r="K1191" s="3"/>
    </row>
    <row r="1192" spans="9:11" ht="18.75">
      <c r="I1192" s="1"/>
      <c r="J1192" s="3"/>
      <c r="K1192" s="3"/>
    </row>
    <row r="1193" spans="9:11" ht="18.75">
      <c r="I1193" s="1"/>
      <c r="J1193" s="3"/>
      <c r="K1193" s="3"/>
    </row>
    <row r="1194" spans="9:11" ht="18.75">
      <c r="I1194" s="1"/>
      <c r="J1194" s="3"/>
      <c r="K1194" s="3"/>
    </row>
    <row r="1195" spans="9:11" ht="18.75">
      <c r="I1195" s="1"/>
      <c r="J1195" s="3"/>
      <c r="K1195" s="3"/>
    </row>
    <row r="1196" spans="9:11" ht="18.75">
      <c r="I1196" s="1"/>
      <c r="J1196" s="3"/>
      <c r="K1196" s="3"/>
    </row>
    <row r="1197" spans="9:11" ht="18.75">
      <c r="I1197" s="1"/>
      <c r="J1197" s="3"/>
      <c r="K1197" s="3"/>
    </row>
    <row r="1198" spans="9:11" ht="18.75">
      <c r="I1198" s="1"/>
      <c r="J1198" s="3"/>
      <c r="K1198" s="3"/>
    </row>
    <row r="1199" spans="9:11" ht="18.75">
      <c r="I1199" s="1"/>
      <c r="J1199" s="3"/>
      <c r="K1199" s="3"/>
    </row>
    <row r="1200" spans="9:11" ht="18.75">
      <c r="I1200" s="1"/>
      <c r="J1200" s="3"/>
      <c r="K1200" s="3"/>
    </row>
    <row r="1201" spans="9:11" ht="18.75">
      <c r="I1201" s="1"/>
      <c r="J1201" s="3"/>
      <c r="K1201" s="3"/>
    </row>
    <row r="1202" spans="9:11" ht="18.75">
      <c r="I1202" s="1"/>
      <c r="J1202" s="3"/>
      <c r="K1202" s="3"/>
    </row>
    <row r="1203" spans="9:11" ht="18.75">
      <c r="I1203" s="1"/>
      <c r="J1203" s="3"/>
      <c r="K1203" s="3"/>
    </row>
    <row r="1204" spans="9:11" ht="18.75">
      <c r="I1204" s="1"/>
      <c r="J1204" s="3"/>
      <c r="K1204" s="3"/>
    </row>
    <row r="1205" spans="9:11" ht="18.75">
      <c r="I1205" s="1"/>
      <c r="J1205" s="3"/>
      <c r="K1205" s="3"/>
    </row>
    <row r="1206" spans="9:11" ht="18.75">
      <c r="I1206" s="1"/>
      <c r="J1206" s="3"/>
      <c r="K1206" s="3"/>
    </row>
    <row r="1207" spans="9:11" ht="18.75">
      <c r="I1207" s="1"/>
      <c r="J1207" s="3"/>
      <c r="K1207" s="3"/>
    </row>
    <row r="1208" spans="9:11" ht="18.75">
      <c r="I1208" s="1"/>
      <c r="J1208" s="3"/>
      <c r="K1208" s="3"/>
    </row>
    <row r="1209" spans="9:11" ht="18.75">
      <c r="I1209" s="1"/>
      <c r="J1209" s="3"/>
      <c r="K1209" s="3"/>
    </row>
    <row r="1210" spans="9:11" ht="18.75">
      <c r="I1210" s="1"/>
      <c r="J1210" s="3"/>
      <c r="K1210" s="3"/>
    </row>
    <row r="1211" spans="9:11" ht="18.75">
      <c r="I1211" s="1"/>
      <c r="J1211" s="3"/>
      <c r="K1211" s="3"/>
    </row>
    <row r="1212" spans="9:11" ht="18.75">
      <c r="I1212" s="1"/>
      <c r="J1212" s="3"/>
      <c r="K1212" s="3"/>
    </row>
    <row r="1213" spans="9:11" ht="18.75">
      <c r="I1213" s="1"/>
      <c r="J1213" s="3"/>
      <c r="K1213" s="3"/>
    </row>
    <row r="1214" spans="9:11" ht="18.75">
      <c r="I1214" s="1"/>
      <c r="J1214" s="3"/>
      <c r="K1214" s="3"/>
    </row>
    <row r="1215" spans="9:11" ht="18.75">
      <c r="I1215" s="1"/>
      <c r="J1215" s="3"/>
      <c r="K1215" s="3"/>
    </row>
    <row r="1216" spans="9:11" ht="18.75">
      <c r="I1216" s="1"/>
      <c r="J1216" s="3"/>
      <c r="K1216" s="3"/>
    </row>
    <row r="1217" spans="9:11" ht="18.75">
      <c r="I1217" s="1"/>
      <c r="J1217" s="3"/>
      <c r="K1217" s="3"/>
    </row>
    <row r="1218" spans="9:11" ht="18.75">
      <c r="I1218" s="1"/>
      <c r="J1218" s="3"/>
      <c r="K1218" s="3"/>
    </row>
    <row r="1219" spans="9:11" ht="18.75">
      <c r="I1219" s="1"/>
      <c r="J1219" s="3"/>
      <c r="K1219" s="3"/>
    </row>
    <row r="1220" spans="9:11" ht="18.75">
      <c r="I1220" s="1"/>
      <c r="J1220" s="3"/>
      <c r="K1220" s="3"/>
    </row>
    <row r="1221" spans="9:11" ht="18.75">
      <c r="I1221" s="1"/>
      <c r="J1221" s="3"/>
      <c r="K1221" s="3"/>
    </row>
    <row r="1222" spans="9:11" ht="18.75">
      <c r="I1222" s="1"/>
      <c r="J1222" s="3"/>
      <c r="K1222" s="3"/>
    </row>
    <row r="1223" spans="9:11" ht="18.75">
      <c r="I1223" s="1"/>
      <c r="J1223" s="3"/>
      <c r="K1223" s="3"/>
    </row>
    <row r="1224" spans="9:11" ht="18.75">
      <c r="I1224" s="1"/>
      <c r="J1224" s="3"/>
      <c r="K1224" s="3"/>
    </row>
    <row r="1225" spans="9:11" ht="18.75">
      <c r="I1225" s="1"/>
      <c r="J1225" s="3"/>
      <c r="K1225" s="3"/>
    </row>
    <row r="1226" spans="9:11" ht="18.75">
      <c r="I1226" s="1"/>
      <c r="J1226" s="3"/>
      <c r="K1226" s="3"/>
    </row>
    <row r="1227" spans="9:11" ht="18.75">
      <c r="I1227" s="1"/>
      <c r="J1227" s="3"/>
      <c r="K1227" s="3"/>
    </row>
    <row r="1228" spans="9:11" ht="18.75">
      <c r="I1228" s="1"/>
      <c r="J1228" s="3"/>
      <c r="K1228" s="3"/>
    </row>
    <row r="1229" spans="9:11" ht="18.75">
      <c r="I1229" s="1"/>
      <c r="J1229" s="3"/>
      <c r="K1229" s="3"/>
    </row>
    <row r="1230" spans="9:11" ht="18.75">
      <c r="I1230" s="1"/>
      <c r="J1230" s="3"/>
      <c r="K1230" s="3"/>
    </row>
    <row r="1231" spans="9:11" ht="18.75">
      <c r="I1231" s="1"/>
      <c r="J1231" s="3"/>
      <c r="K1231" s="3"/>
    </row>
    <row r="1232" spans="9:11" ht="18.75">
      <c r="I1232" s="1"/>
      <c r="J1232" s="3"/>
      <c r="K1232" s="3"/>
    </row>
    <row r="1233" spans="9:11" ht="18.75">
      <c r="I1233" s="1"/>
      <c r="J1233" s="3"/>
      <c r="K1233" s="3"/>
    </row>
    <row r="1234" spans="9:11" ht="18.75">
      <c r="I1234" s="1"/>
      <c r="J1234" s="3"/>
      <c r="K1234" s="3"/>
    </row>
    <row r="1235" spans="9:11" ht="18.75">
      <c r="I1235" s="1"/>
      <c r="J1235" s="3"/>
      <c r="K1235" s="3"/>
    </row>
    <row r="1236" spans="9:11" ht="18.75">
      <c r="I1236" s="1"/>
      <c r="J1236" s="3"/>
      <c r="K1236" s="3"/>
    </row>
    <row r="1237" spans="9:11" ht="18.75">
      <c r="I1237" s="1"/>
      <c r="J1237" s="3"/>
      <c r="K1237" s="3"/>
    </row>
    <row r="1238" spans="9:11" ht="18.75">
      <c r="I1238" s="1"/>
      <c r="J1238" s="3"/>
      <c r="K1238" s="3"/>
    </row>
    <row r="1239" spans="9:11" ht="18.75">
      <c r="I1239" s="1"/>
      <c r="J1239" s="3"/>
      <c r="K1239" s="3"/>
    </row>
    <row r="1240" spans="9:11" ht="18.75">
      <c r="I1240" s="1"/>
      <c r="J1240" s="3"/>
      <c r="K1240" s="3"/>
    </row>
    <row r="1241" spans="9:11" ht="18.75">
      <c r="I1241" s="1"/>
      <c r="J1241" s="3"/>
      <c r="K1241" s="3"/>
    </row>
    <row r="1242" spans="9:11" ht="18.75">
      <c r="I1242" s="1"/>
      <c r="J1242" s="3"/>
      <c r="K1242" s="3"/>
    </row>
    <row r="1243" spans="9:11" ht="18.75">
      <c r="I1243" s="1"/>
      <c r="J1243" s="3"/>
      <c r="K1243" s="3"/>
    </row>
    <row r="1244" spans="9:11" ht="18.75">
      <c r="I1244" s="1"/>
      <c r="J1244" s="3"/>
      <c r="K1244" s="3"/>
    </row>
    <row r="1245" spans="9:11" ht="18.75">
      <c r="I1245" s="1"/>
      <c r="J1245" s="3"/>
      <c r="K1245" s="3"/>
    </row>
    <row r="1246" spans="9:11" ht="18.75">
      <c r="I1246" s="1"/>
      <c r="J1246" s="3"/>
      <c r="K1246" s="3"/>
    </row>
    <row r="1247" spans="9:11" ht="18.75">
      <c r="I1247" s="1"/>
      <c r="J1247" s="3"/>
      <c r="K1247" s="3"/>
    </row>
    <row r="1248" spans="9:11" ht="18.75">
      <c r="I1248" s="1"/>
      <c r="J1248" s="3"/>
      <c r="K1248" s="3"/>
    </row>
    <row r="1249" spans="9:11" ht="18.75">
      <c r="I1249" s="1"/>
      <c r="J1249" s="3"/>
      <c r="K1249" s="3"/>
    </row>
    <row r="1250" spans="9:11" ht="18.75">
      <c r="I1250" s="1"/>
      <c r="J1250" s="3"/>
      <c r="K1250" s="3"/>
    </row>
    <row r="1251" spans="9:11" ht="18.75">
      <c r="I1251" s="1"/>
      <c r="J1251" s="3"/>
      <c r="K1251" s="3"/>
    </row>
    <row r="1252" spans="9:11" ht="18.75">
      <c r="I1252" s="1"/>
      <c r="J1252" s="3"/>
      <c r="K1252" s="3"/>
    </row>
    <row r="1253" spans="9:11" ht="18.75">
      <c r="I1253" s="1"/>
      <c r="J1253" s="3"/>
      <c r="K1253" s="3"/>
    </row>
    <row r="1254" spans="9:11" ht="18.75">
      <c r="I1254" s="1"/>
      <c r="J1254" s="3"/>
      <c r="K1254" s="3"/>
    </row>
    <row r="1255" spans="9:11" ht="18.75">
      <c r="I1255" s="1"/>
      <c r="J1255" s="3"/>
      <c r="K1255" s="3"/>
    </row>
    <row r="1256" spans="9:11" ht="18.75">
      <c r="I1256" s="1"/>
      <c r="J1256" s="3"/>
      <c r="K1256" s="3"/>
    </row>
    <row r="1257" spans="9:11" ht="18.75">
      <c r="I1257" s="1"/>
      <c r="J1257" s="3"/>
      <c r="K1257" s="3"/>
    </row>
    <row r="1258" spans="9:11" ht="18.75">
      <c r="I1258" s="1"/>
      <c r="J1258" s="3"/>
      <c r="K1258" s="3"/>
    </row>
    <row r="1259" spans="9:11" ht="18.75">
      <c r="I1259" s="1"/>
      <c r="J1259" s="3"/>
      <c r="K1259" s="3"/>
    </row>
    <row r="1260" spans="9:11" ht="18.75">
      <c r="I1260" s="1"/>
      <c r="J1260" s="3"/>
      <c r="K1260" s="3"/>
    </row>
    <row r="1261" spans="9:11" ht="18.75">
      <c r="I1261" s="1"/>
      <c r="J1261" s="3"/>
      <c r="K1261" s="3"/>
    </row>
    <row r="1262" spans="9:11" ht="18.75">
      <c r="I1262" s="1"/>
      <c r="J1262" s="3"/>
      <c r="K1262" s="3"/>
    </row>
    <row r="1263" spans="9:11" ht="18.75">
      <c r="I1263" s="1"/>
      <c r="J1263" s="3"/>
      <c r="K1263" s="3"/>
    </row>
    <row r="1264" spans="9:11" ht="18.75">
      <c r="I1264" s="1"/>
      <c r="J1264" s="3"/>
      <c r="K1264" s="3"/>
    </row>
    <row r="1265" spans="9:11" ht="18.75">
      <c r="I1265" s="1"/>
      <c r="J1265" s="3"/>
      <c r="K1265" s="3"/>
    </row>
    <row r="1266" spans="9:11" ht="18.75">
      <c r="I1266" s="1"/>
      <c r="J1266" s="3"/>
      <c r="K1266" s="3"/>
    </row>
    <row r="1267" spans="9:11" ht="18.75">
      <c r="I1267" s="1"/>
      <c r="J1267" s="3"/>
      <c r="K1267" s="3"/>
    </row>
    <row r="1268" spans="9:11" ht="18.75">
      <c r="I1268" s="1"/>
      <c r="J1268" s="3"/>
      <c r="K1268" s="3"/>
    </row>
    <row r="1269" spans="9:11" ht="18.75">
      <c r="I1269" s="1"/>
      <c r="J1269" s="3"/>
      <c r="K1269" s="3"/>
    </row>
    <row r="1270" spans="9:11" ht="18.75">
      <c r="I1270" s="1"/>
      <c r="J1270" s="3"/>
      <c r="K1270" s="3"/>
    </row>
    <row r="1271" spans="9:11" ht="18.75">
      <c r="I1271" s="1"/>
      <c r="J1271" s="3"/>
      <c r="K1271" s="3"/>
    </row>
    <row r="1272" spans="9:11" ht="18.75">
      <c r="I1272" s="1"/>
      <c r="J1272" s="3"/>
      <c r="K1272" s="3"/>
    </row>
    <row r="1273" spans="9:11" ht="18.75">
      <c r="I1273" s="1"/>
      <c r="J1273" s="3"/>
      <c r="K1273" s="3"/>
    </row>
    <row r="1274" spans="9:11" ht="18.75">
      <c r="I1274" s="1"/>
      <c r="J1274" s="3"/>
      <c r="K1274" s="3"/>
    </row>
    <row r="1275" spans="9:11" ht="18.75">
      <c r="I1275" s="1"/>
      <c r="J1275" s="3"/>
      <c r="K1275" s="3"/>
    </row>
    <row r="1276" spans="9:11" ht="18.75">
      <c r="I1276" s="1"/>
      <c r="J1276" s="3"/>
      <c r="K1276" s="3"/>
    </row>
    <row r="1277" spans="9:11" ht="18.75">
      <c r="I1277" s="1"/>
      <c r="J1277" s="3"/>
      <c r="K1277" s="3"/>
    </row>
    <row r="1278" spans="9:11" ht="18.75">
      <c r="I1278" s="1"/>
      <c r="J1278" s="3"/>
      <c r="K1278" s="3"/>
    </row>
    <row r="1279" spans="9:11" ht="18.75">
      <c r="I1279" s="1"/>
      <c r="J1279" s="3"/>
      <c r="K1279" s="3"/>
    </row>
    <row r="1280" spans="9:11" ht="18.75">
      <c r="I1280" s="1"/>
      <c r="J1280" s="3"/>
      <c r="K1280" s="3"/>
    </row>
    <row r="1281" spans="9:11" ht="18.75">
      <c r="I1281" s="1"/>
      <c r="J1281" s="3"/>
      <c r="K1281" s="3"/>
    </row>
    <row r="1282" spans="9:11" ht="18.75">
      <c r="I1282" s="1"/>
      <c r="J1282" s="3"/>
      <c r="K1282" s="3"/>
    </row>
    <row r="1283" spans="9:11" ht="18.75">
      <c r="I1283" s="1"/>
      <c r="J1283" s="3"/>
      <c r="K1283" s="3"/>
    </row>
    <row r="1284" spans="9:11" ht="18.75">
      <c r="I1284" s="1"/>
      <c r="J1284" s="3"/>
      <c r="K1284" s="3"/>
    </row>
    <row r="1285" spans="9:11" ht="18.75">
      <c r="I1285" s="1"/>
      <c r="J1285" s="3"/>
      <c r="K1285" s="3"/>
    </row>
    <row r="1286" spans="9:11" ht="18.75">
      <c r="I1286" s="1"/>
      <c r="J1286" s="3"/>
      <c r="K1286" s="3"/>
    </row>
    <row r="1287" spans="9:11" ht="18.75">
      <c r="I1287" s="1"/>
      <c r="J1287" s="3"/>
      <c r="K1287" s="3"/>
    </row>
    <row r="1288" spans="9:11" ht="18.75">
      <c r="I1288" s="1"/>
      <c r="J1288" s="3"/>
      <c r="K1288" s="3"/>
    </row>
    <row r="1289" spans="9:11" ht="18.75">
      <c r="I1289" s="1"/>
      <c r="J1289" s="3"/>
      <c r="K1289" s="3"/>
    </row>
    <row r="1290" spans="9:11" ht="18.75">
      <c r="I1290" s="1"/>
      <c r="J1290" s="3"/>
      <c r="K1290" s="3"/>
    </row>
    <row r="1291" spans="9:11" ht="18.75">
      <c r="I1291" s="1"/>
      <c r="J1291" s="3"/>
      <c r="K1291" s="3"/>
    </row>
    <row r="1292" spans="9:11" ht="18.75">
      <c r="I1292" s="1"/>
      <c r="J1292" s="3"/>
      <c r="K1292" s="3"/>
    </row>
    <row r="1293" spans="9:11" ht="18.75">
      <c r="I1293" s="1"/>
      <c r="J1293" s="3"/>
      <c r="K1293" s="3"/>
    </row>
    <row r="1294" spans="9:11" ht="18.75">
      <c r="I1294" s="1"/>
      <c r="J1294" s="3"/>
      <c r="K1294" s="3"/>
    </row>
    <row r="1295" spans="9:11" ht="18.75">
      <c r="I1295" s="1"/>
      <c r="J1295" s="3"/>
      <c r="K1295" s="3"/>
    </row>
    <row r="1296" spans="9:11" ht="18.75">
      <c r="I1296" s="1"/>
      <c r="J1296" s="3"/>
      <c r="K1296" s="3"/>
    </row>
    <row r="1297" spans="9:11" ht="18.75">
      <c r="I1297" s="1"/>
      <c r="J1297" s="3"/>
      <c r="K1297" s="3"/>
    </row>
    <row r="1298" spans="9:11" ht="18.75">
      <c r="I1298" s="1"/>
      <c r="J1298" s="3"/>
      <c r="K1298" s="3"/>
    </row>
    <row r="1299" spans="9:11" ht="18.75">
      <c r="I1299" s="1"/>
      <c r="J1299" s="3"/>
      <c r="K1299" s="3"/>
    </row>
    <row r="1300" spans="9:11" ht="18.75">
      <c r="I1300" s="1"/>
      <c r="J1300" s="3"/>
      <c r="K1300" s="3"/>
    </row>
    <row r="1301" spans="9:11" ht="18.75">
      <c r="I1301" s="1"/>
      <c r="J1301" s="3"/>
      <c r="K1301" s="3"/>
    </row>
    <row r="1302" spans="9:11" ht="18.75">
      <c r="I1302" s="1"/>
      <c r="J1302" s="3"/>
      <c r="K1302" s="3"/>
    </row>
    <row r="1303" spans="9:11" ht="18.75">
      <c r="I1303" s="1"/>
      <c r="J1303" s="3"/>
      <c r="K1303" s="3"/>
    </row>
    <row r="1304" spans="9:11" ht="18.75">
      <c r="I1304" s="1"/>
      <c r="J1304" s="3"/>
      <c r="K1304" s="3"/>
    </row>
    <row r="1305" spans="9:11" ht="18.75">
      <c r="I1305" s="1"/>
      <c r="J1305" s="3"/>
      <c r="K1305" s="3"/>
    </row>
    <row r="1306" spans="9:11" ht="18.75">
      <c r="I1306" s="1"/>
      <c r="J1306" s="3"/>
      <c r="K1306" s="3"/>
    </row>
    <row r="1307" spans="9:11" ht="18.75">
      <c r="I1307" s="1"/>
      <c r="J1307" s="3"/>
      <c r="K1307" s="3"/>
    </row>
    <row r="1308" spans="9:11" ht="18.75">
      <c r="I1308" s="1"/>
      <c r="J1308" s="3"/>
      <c r="K1308" s="3"/>
    </row>
    <row r="1309" spans="9:11" ht="18.75">
      <c r="I1309" s="1"/>
      <c r="J1309" s="3"/>
      <c r="K1309" s="3"/>
    </row>
    <row r="1310" spans="9:11" ht="18.75">
      <c r="I1310" s="1"/>
      <c r="J1310" s="3"/>
      <c r="K1310" s="3"/>
    </row>
    <row r="1311" spans="9:11" ht="18.75">
      <c r="I1311" s="1"/>
      <c r="J1311" s="3"/>
      <c r="K1311" s="3"/>
    </row>
    <row r="1312" spans="9:11" ht="18.75">
      <c r="I1312" s="1"/>
      <c r="J1312" s="3"/>
      <c r="K1312" s="3"/>
    </row>
    <row r="1313" spans="9:11" ht="18.75">
      <c r="I1313" s="1"/>
      <c r="J1313" s="3"/>
      <c r="K1313" s="3"/>
    </row>
    <row r="1314" spans="9:11" ht="18.75">
      <c r="I1314" s="1"/>
      <c r="J1314" s="3"/>
      <c r="K1314" s="3"/>
    </row>
    <row r="1315" spans="9:11" ht="18.75">
      <c r="I1315" s="1"/>
      <c r="J1315" s="3"/>
      <c r="K1315" s="3"/>
    </row>
    <row r="1316" spans="9:11" ht="18.75">
      <c r="I1316" s="1"/>
      <c r="J1316" s="3"/>
      <c r="K1316" s="3"/>
    </row>
    <row r="1317" spans="9:11" ht="18.75">
      <c r="I1317" s="1"/>
      <c r="J1317" s="3"/>
      <c r="K1317" s="3"/>
    </row>
    <row r="1318" spans="9:11" ht="18.75">
      <c r="I1318" s="1"/>
      <c r="J1318" s="3"/>
      <c r="K1318" s="3"/>
    </row>
    <row r="1319" spans="9:11" ht="18.75">
      <c r="I1319" s="1"/>
      <c r="J1319" s="3"/>
      <c r="K1319" s="3"/>
    </row>
    <row r="1320" spans="9:11" ht="18.75">
      <c r="I1320" s="1"/>
      <c r="J1320" s="3"/>
      <c r="K1320" s="3"/>
    </row>
    <row r="1321" spans="9:11" ht="18.75">
      <c r="I1321" s="1"/>
      <c r="J1321" s="3"/>
      <c r="K1321" s="3"/>
    </row>
    <row r="1322" spans="9:11" ht="18.75">
      <c r="I1322" s="1"/>
      <c r="J1322" s="3"/>
      <c r="K1322" s="3"/>
    </row>
    <row r="1323" spans="9:11" ht="18.75">
      <c r="I1323" s="1"/>
      <c r="J1323" s="3"/>
      <c r="K1323" s="3"/>
    </row>
    <row r="1324" spans="9:11" ht="18.75">
      <c r="I1324" s="1"/>
      <c r="J1324" s="3"/>
      <c r="K1324" s="3"/>
    </row>
    <row r="1325" spans="9:11" ht="18.75">
      <c r="I1325" s="1"/>
      <c r="J1325" s="3"/>
      <c r="K1325" s="3"/>
    </row>
    <row r="1326" spans="9:11" ht="18.75">
      <c r="I1326" s="1"/>
      <c r="J1326" s="3"/>
      <c r="K1326" s="3"/>
    </row>
    <row r="1327" spans="9:11" ht="18.75">
      <c r="I1327" s="1"/>
      <c r="J1327" s="3"/>
      <c r="K1327" s="3"/>
    </row>
    <row r="1328" spans="9:11" ht="18.75">
      <c r="I1328" s="1"/>
      <c r="J1328" s="3"/>
      <c r="K1328" s="3"/>
    </row>
    <row r="1329" spans="9:11" ht="18.75">
      <c r="I1329" s="1"/>
      <c r="J1329" s="3"/>
      <c r="K1329" s="3"/>
    </row>
    <row r="1330" spans="9:11" ht="18.75">
      <c r="I1330" s="1"/>
      <c r="J1330" s="3"/>
      <c r="K1330" s="3"/>
    </row>
    <row r="1331" spans="9:11" ht="18.75">
      <c r="I1331" s="1"/>
      <c r="J1331" s="3"/>
      <c r="K1331" s="3"/>
    </row>
    <row r="1332" spans="9:11" ht="18.75">
      <c r="I1332" s="1"/>
      <c r="J1332" s="3"/>
      <c r="K1332" s="3"/>
    </row>
    <row r="1333" spans="9:11" ht="18.75">
      <c r="I1333" s="1"/>
      <c r="J1333" s="3"/>
      <c r="K1333" s="3"/>
    </row>
    <row r="1334" spans="9:11" ht="18.75">
      <c r="I1334" s="1"/>
      <c r="J1334" s="3"/>
      <c r="K1334" s="3"/>
    </row>
    <row r="1335" spans="9:11" ht="18.75">
      <c r="I1335" s="1"/>
      <c r="J1335" s="3"/>
      <c r="K1335" s="3"/>
    </row>
    <row r="1336" spans="9:11" ht="18.75">
      <c r="I1336" s="1"/>
      <c r="J1336" s="3"/>
      <c r="K1336" s="3"/>
    </row>
    <row r="1337" spans="9:11" ht="18.75">
      <c r="I1337" s="1"/>
      <c r="J1337" s="3"/>
      <c r="K1337" s="3"/>
    </row>
    <row r="1338" spans="9:11" ht="18.75">
      <c r="I1338" s="1"/>
      <c r="J1338" s="3"/>
      <c r="K1338" s="3"/>
    </row>
    <row r="1339" spans="9:11" ht="18.75">
      <c r="I1339" s="1"/>
      <c r="J1339" s="3"/>
      <c r="K1339" s="3"/>
    </row>
    <row r="1340" spans="9:11" ht="18.75">
      <c r="I1340" s="1"/>
      <c r="J1340" s="3"/>
      <c r="K1340" s="3"/>
    </row>
    <row r="1341" spans="9:11" ht="18.75">
      <c r="I1341" s="1"/>
      <c r="J1341" s="3"/>
      <c r="K1341" s="3"/>
    </row>
    <row r="1342" spans="9:11" ht="18.75">
      <c r="I1342" s="1"/>
      <c r="J1342" s="3"/>
      <c r="K1342" s="3"/>
    </row>
    <row r="1343" spans="9:11" ht="18.75">
      <c r="I1343" s="1"/>
      <c r="J1343" s="3"/>
      <c r="K1343" s="3"/>
    </row>
    <row r="1344" spans="9:11" ht="18.75">
      <c r="I1344" s="1"/>
      <c r="J1344" s="3"/>
      <c r="K1344" s="3"/>
    </row>
    <row r="1345" spans="9:11" ht="18.75">
      <c r="I1345" s="1"/>
      <c r="J1345" s="3"/>
      <c r="K1345" s="3"/>
    </row>
    <row r="1346" spans="9:11" ht="18.75">
      <c r="I1346" s="1"/>
      <c r="J1346" s="3"/>
      <c r="K1346" s="3"/>
    </row>
    <row r="1347" spans="9:11" ht="18.75">
      <c r="I1347" s="1"/>
      <c r="J1347" s="3"/>
      <c r="K1347" s="3"/>
    </row>
    <row r="1348" spans="9:11" ht="18.75">
      <c r="I1348" s="1"/>
      <c r="J1348" s="3"/>
      <c r="K1348" s="3"/>
    </row>
    <row r="1349" spans="9:11" ht="18.75">
      <c r="I1349" s="1"/>
      <c r="J1349" s="3"/>
      <c r="K1349" s="3"/>
    </row>
    <row r="1350" spans="9:11" ht="18.75">
      <c r="I1350" s="1"/>
      <c r="J1350" s="3"/>
      <c r="K1350" s="3"/>
    </row>
    <row r="1351" spans="9:11" ht="18.75">
      <c r="I1351" s="1"/>
      <c r="J1351" s="3"/>
      <c r="K1351" s="3"/>
    </row>
    <row r="1352" spans="9:11" ht="18.75">
      <c r="I1352" s="1"/>
      <c r="J1352" s="3"/>
      <c r="K1352" s="3"/>
    </row>
    <row r="1353" spans="9:11" ht="18.75">
      <c r="I1353" s="1"/>
      <c r="J1353" s="3"/>
      <c r="K1353" s="3"/>
    </row>
    <row r="1354" spans="9:11" ht="18.75">
      <c r="I1354" s="1"/>
      <c r="J1354" s="3"/>
      <c r="K1354" s="3"/>
    </row>
    <row r="1355" spans="9:11" ht="18.75">
      <c r="I1355" s="1"/>
      <c r="J1355" s="3"/>
      <c r="K1355" s="3"/>
    </row>
    <row r="1356" spans="9:11" ht="18.75">
      <c r="I1356" s="1"/>
      <c r="J1356" s="3"/>
      <c r="K1356" s="3"/>
    </row>
    <row r="1357" spans="9:11" ht="18.75">
      <c r="I1357" s="1"/>
      <c r="J1357" s="3"/>
      <c r="K1357" s="3"/>
    </row>
    <row r="1358" spans="9:11" ht="18.75">
      <c r="I1358" s="1"/>
      <c r="J1358" s="3"/>
      <c r="K1358" s="3"/>
    </row>
    <row r="1359" spans="9:11" ht="18.75">
      <c r="I1359" s="1"/>
      <c r="J1359" s="3"/>
      <c r="K1359" s="3"/>
    </row>
    <row r="1360" spans="9:11" ht="18.75">
      <c r="I1360" s="1"/>
      <c r="J1360" s="3"/>
      <c r="K1360" s="3"/>
    </row>
    <row r="1361" spans="9:11" ht="18.75">
      <c r="I1361" s="1"/>
      <c r="J1361" s="3"/>
      <c r="K1361" s="3"/>
    </row>
    <row r="1362" spans="9:11" ht="18.75">
      <c r="I1362" s="1"/>
      <c r="J1362" s="3"/>
      <c r="K1362" s="3"/>
    </row>
    <row r="1363" spans="9:11" ht="18.75">
      <c r="I1363" s="1"/>
      <c r="J1363" s="3"/>
      <c r="K1363" s="3"/>
    </row>
    <row r="1364" spans="9:11" ht="18.75">
      <c r="I1364" s="1"/>
      <c r="J1364" s="3"/>
      <c r="K1364" s="3"/>
    </row>
    <row r="1365" spans="9:11" ht="18.75">
      <c r="I1365" s="1"/>
      <c r="J1365" s="3"/>
      <c r="K1365" s="3"/>
    </row>
    <row r="1366" spans="9:11" ht="18.75">
      <c r="I1366" s="1"/>
      <c r="J1366" s="3"/>
      <c r="K1366" s="3"/>
    </row>
    <row r="1367" spans="9:11" ht="18.75">
      <c r="I1367" s="1"/>
      <c r="J1367" s="3"/>
      <c r="K1367" s="3"/>
    </row>
    <row r="1368" spans="9:11" ht="18.75">
      <c r="I1368" s="1"/>
      <c r="J1368" s="3"/>
      <c r="K1368" s="3"/>
    </row>
    <row r="1369" spans="9:11" ht="18.75">
      <c r="I1369" s="1"/>
      <c r="J1369" s="3"/>
      <c r="K1369" s="3"/>
    </row>
    <row r="1370" spans="9:11" ht="18.75">
      <c r="I1370" s="1"/>
      <c r="J1370" s="3"/>
      <c r="K1370" s="3"/>
    </row>
    <row r="1371" spans="9:11" ht="18.75">
      <c r="I1371" s="1"/>
      <c r="J1371" s="3"/>
      <c r="K1371" s="3"/>
    </row>
    <row r="1372" spans="9:11" ht="18.75">
      <c r="I1372" s="1"/>
      <c r="J1372" s="3"/>
      <c r="K1372" s="3"/>
    </row>
    <row r="1373" spans="9:11" ht="18.75">
      <c r="I1373" s="1"/>
      <c r="J1373" s="3"/>
      <c r="K1373" s="3"/>
    </row>
    <row r="1374" spans="9:11" ht="18.75">
      <c r="I1374" s="1"/>
      <c r="J1374" s="3"/>
      <c r="K1374" s="3"/>
    </row>
    <row r="1375" spans="9:11" ht="18.75">
      <c r="I1375" s="1"/>
      <c r="J1375" s="3"/>
      <c r="K1375" s="3"/>
    </row>
    <row r="1376" spans="9:11" ht="18.75">
      <c r="I1376" s="1"/>
      <c r="J1376" s="3"/>
      <c r="K1376" s="3"/>
    </row>
    <row r="1377" spans="9:11" ht="18.75">
      <c r="I1377" s="1"/>
      <c r="J1377" s="3"/>
      <c r="K1377" s="3"/>
    </row>
    <row r="1378" spans="9:11" ht="18.75">
      <c r="I1378" s="1"/>
      <c r="J1378" s="3"/>
      <c r="K1378" s="3"/>
    </row>
    <row r="1379" spans="9:11" ht="18.75">
      <c r="I1379" s="1"/>
      <c r="J1379" s="3"/>
      <c r="K1379" s="3"/>
    </row>
    <row r="1380" spans="9:11" ht="18.75">
      <c r="I1380" s="1"/>
      <c r="J1380" s="3"/>
      <c r="K1380" s="3"/>
    </row>
    <row r="1381" spans="9:11" ht="18.75">
      <c r="I1381" s="1"/>
      <c r="J1381" s="3"/>
      <c r="K1381" s="3"/>
    </row>
    <row r="1382" spans="9:11" ht="18.75">
      <c r="I1382" s="1"/>
      <c r="J1382" s="3"/>
      <c r="K1382" s="3"/>
    </row>
    <row r="1383" spans="9:11" ht="18.75">
      <c r="I1383" s="1"/>
      <c r="J1383" s="3"/>
      <c r="K1383" s="3"/>
    </row>
    <row r="1384" spans="9:11" ht="18.75">
      <c r="I1384" s="1"/>
      <c r="J1384" s="3"/>
      <c r="K1384" s="3"/>
    </row>
    <row r="1385" spans="9:11" ht="18.75">
      <c r="I1385" s="1"/>
      <c r="J1385" s="3"/>
      <c r="K1385" s="3"/>
    </row>
    <row r="1386" spans="9:11" ht="18.75">
      <c r="I1386" s="1"/>
      <c r="J1386" s="3"/>
      <c r="K1386" s="3"/>
    </row>
    <row r="1387" spans="9:11" ht="18.75">
      <c r="I1387" s="1"/>
      <c r="J1387" s="3"/>
      <c r="K1387" s="3"/>
    </row>
    <row r="1388" spans="9:11" ht="18.75">
      <c r="I1388" s="1"/>
      <c r="J1388" s="3"/>
      <c r="K1388" s="3"/>
    </row>
    <row r="1389" spans="9:11" ht="18.75">
      <c r="I1389" s="1"/>
      <c r="J1389" s="3"/>
      <c r="K1389" s="3"/>
    </row>
    <row r="1390" spans="9:11" ht="18.75">
      <c r="I1390" s="1"/>
      <c r="J1390" s="3"/>
      <c r="K1390" s="3"/>
    </row>
    <row r="1391" spans="9:11" ht="18.75">
      <c r="I1391" s="1"/>
      <c r="J1391" s="3"/>
      <c r="K1391" s="3"/>
    </row>
    <row r="1392" spans="9:11" ht="18.75">
      <c r="I1392" s="1"/>
      <c r="J1392" s="3"/>
      <c r="K1392" s="3"/>
    </row>
    <row r="1393" spans="9:11" ht="18.75">
      <c r="I1393" s="1"/>
      <c r="J1393" s="3"/>
      <c r="K1393" s="3"/>
    </row>
    <row r="1394" spans="9:11" ht="18.75">
      <c r="I1394" s="1"/>
      <c r="J1394" s="3"/>
      <c r="K1394" s="3"/>
    </row>
    <row r="1395" spans="9:11" ht="18.75">
      <c r="I1395" s="1"/>
      <c r="J1395" s="3"/>
      <c r="K1395" s="3"/>
    </row>
    <row r="1396" spans="9:11" ht="18.75">
      <c r="I1396" s="1"/>
      <c r="J1396" s="3"/>
      <c r="K1396" s="3"/>
    </row>
    <row r="1397" spans="9:11" ht="18.75">
      <c r="I1397" s="1"/>
      <c r="J1397" s="3"/>
      <c r="K1397" s="3"/>
    </row>
    <row r="1398" spans="9:11" ht="18.75">
      <c r="I1398" s="1"/>
      <c r="J1398" s="3"/>
      <c r="K1398" s="3"/>
    </row>
    <row r="1399" spans="9:11" ht="18.75">
      <c r="I1399" s="1"/>
      <c r="J1399" s="3"/>
      <c r="K1399" s="3"/>
    </row>
    <row r="1400" spans="9:11" ht="18.75">
      <c r="I1400" s="1"/>
      <c r="J1400" s="3"/>
      <c r="K1400" s="3"/>
    </row>
    <row r="1401" spans="9:11" ht="18.75">
      <c r="I1401" s="1"/>
      <c r="J1401" s="3"/>
      <c r="K1401" s="3"/>
    </row>
    <row r="1402" spans="9:11" ht="18.75">
      <c r="I1402" s="1"/>
      <c r="J1402" s="3"/>
      <c r="K1402" s="3"/>
    </row>
    <row r="1403" spans="9:11" ht="18.75">
      <c r="I1403" s="1"/>
      <c r="J1403" s="3"/>
      <c r="K1403" s="3"/>
    </row>
    <row r="1404" spans="9:11" ht="18.75">
      <c r="I1404" s="1"/>
      <c r="J1404" s="3"/>
      <c r="K1404" s="3"/>
    </row>
    <row r="1405" spans="9:11" ht="18.75">
      <c r="I1405" s="1"/>
      <c r="J1405" s="3"/>
      <c r="K1405" s="3"/>
    </row>
    <row r="1406" spans="9:11" ht="18.75">
      <c r="I1406" s="1"/>
      <c r="J1406" s="3"/>
      <c r="K1406" s="3"/>
    </row>
    <row r="1407" spans="9:11" ht="18.75">
      <c r="I1407" s="1"/>
      <c r="J1407" s="3"/>
      <c r="K1407" s="3"/>
    </row>
    <row r="1408" spans="9:11" ht="18.75">
      <c r="I1408" s="1"/>
      <c r="J1408" s="3"/>
      <c r="K1408" s="3"/>
    </row>
    <row r="1409" spans="9:11" ht="18.75">
      <c r="I1409" s="1"/>
      <c r="J1409" s="3"/>
      <c r="K1409" s="3"/>
    </row>
    <row r="1410" spans="9:11" ht="18.75">
      <c r="I1410" s="1"/>
      <c r="J1410" s="3"/>
      <c r="K1410" s="3"/>
    </row>
    <row r="1411" spans="9:11" ht="18.75">
      <c r="I1411" s="1"/>
      <c r="J1411" s="3"/>
      <c r="K1411" s="3"/>
    </row>
    <row r="1412" spans="9:11" ht="18.75">
      <c r="I1412" s="1"/>
      <c r="J1412" s="3"/>
      <c r="K1412" s="3"/>
    </row>
    <row r="1413" spans="9:11" ht="18.75">
      <c r="I1413" s="1"/>
      <c r="J1413" s="3"/>
      <c r="K1413" s="3"/>
    </row>
    <row r="1414" spans="9:11" ht="18.75">
      <c r="I1414" s="1"/>
      <c r="J1414" s="3"/>
      <c r="K1414" s="3"/>
    </row>
    <row r="1415" spans="9:11" ht="18.75">
      <c r="I1415" s="1"/>
      <c r="J1415" s="3"/>
      <c r="K1415" s="3"/>
    </row>
    <row r="1416" spans="9:11" ht="18.75">
      <c r="I1416" s="1"/>
      <c r="J1416" s="3"/>
      <c r="K1416" s="3"/>
    </row>
    <row r="1417" spans="9:11" ht="18.75">
      <c r="I1417" s="1"/>
      <c r="J1417" s="3"/>
      <c r="K1417" s="3"/>
    </row>
    <row r="1418" spans="9:11" ht="18.75">
      <c r="I1418" s="1"/>
      <c r="J1418" s="3"/>
      <c r="K1418" s="3"/>
    </row>
    <row r="1419" spans="9:11" ht="18.75">
      <c r="I1419" s="1"/>
      <c r="J1419" s="3"/>
      <c r="K1419" s="3"/>
    </row>
    <row r="1420" spans="9:11" ht="18.75">
      <c r="I1420" s="1"/>
      <c r="J1420" s="3"/>
      <c r="K1420" s="3"/>
    </row>
    <row r="1421" spans="9:11" ht="18.75">
      <c r="I1421" s="1"/>
      <c r="J1421" s="3"/>
      <c r="K1421" s="3"/>
    </row>
    <row r="1422" spans="9:11" ht="18.75">
      <c r="I1422" s="1"/>
      <c r="J1422" s="3"/>
      <c r="K1422" s="3"/>
    </row>
    <row r="1423" spans="9:11" ht="18.75">
      <c r="I1423" s="1"/>
      <c r="J1423" s="3"/>
      <c r="K1423" s="3"/>
    </row>
    <row r="1424" spans="9:11" ht="18.75">
      <c r="I1424" s="1"/>
      <c r="J1424" s="3"/>
      <c r="K1424" s="3"/>
    </row>
    <row r="1425" spans="9:11" ht="18.75">
      <c r="I1425" s="1"/>
      <c r="J1425" s="3"/>
      <c r="K1425" s="3"/>
    </row>
    <row r="1426" spans="9:11" ht="18.75">
      <c r="I1426" s="1"/>
      <c r="J1426" s="3"/>
      <c r="K1426" s="3"/>
    </row>
    <row r="1427" spans="9:11" ht="18.75">
      <c r="I1427" s="1"/>
      <c r="J1427" s="3"/>
      <c r="K1427" s="3"/>
    </row>
    <row r="1428" spans="9:11" ht="18.75">
      <c r="I1428" s="1"/>
      <c r="J1428" s="3"/>
      <c r="K1428" s="3"/>
    </row>
    <row r="1429" spans="9:11" ht="18.75">
      <c r="I1429" s="1"/>
      <c r="J1429" s="3"/>
      <c r="K1429" s="3"/>
    </row>
    <row r="1430" spans="9:11" ht="18.75">
      <c r="I1430" s="1"/>
      <c r="J1430" s="3"/>
      <c r="K1430" s="3"/>
    </row>
    <row r="1431" spans="9:11" ht="18.75">
      <c r="I1431" s="1"/>
      <c r="J1431" s="3"/>
      <c r="K1431" s="3"/>
    </row>
    <row r="1432" spans="9:11" ht="18.75">
      <c r="I1432" s="1"/>
      <c r="J1432" s="3"/>
      <c r="K1432" s="3"/>
    </row>
    <row r="1433" spans="9:11" ht="18.75">
      <c r="I1433" s="1"/>
      <c r="J1433" s="3"/>
      <c r="K1433" s="3"/>
    </row>
    <row r="1434" spans="9:11" ht="18.75">
      <c r="I1434" s="1"/>
      <c r="J1434" s="3"/>
      <c r="K1434" s="3"/>
    </row>
    <row r="1435" spans="9:11" ht="18.75">
      <c r="I1435" s="1"/>
      <c r="J1435" s="3"/>
      <c r="K1435" s="3"/>
    </row>
    <row r="1436" spans="9:11" ht="18.75">
      <c r="I1436" s="1"/>
      <c r="J1436" s="3"/>
      <c r="K1436" s="3"/>
    </row>
    <row r="1437" spans="9:11" ht="18.75">
      <c r="I1437" s="1"/>
      <c r="J1437" s="3"/>
      <c r="K1437" s="3"/>
    </row>
    <row r="1438" spans="9:11" ht="18.75">
      <c r="I1438" s="1"/>
      <c r="J1438" s="3"/>
      <c r="K1438" s="3"/>
    </row>
    <row r="1439" spans="9:11" ht="18.75">
      <c r="I1439" s="1"/>
      <c r="J1439" s="3"/>
      <c r="K1439" s="3"/>
    </row>
    <row r="1440" spans="9:11" ht="18.75">
      <c r="I1440" s="1"/>
      <c r="J1440" s="3"/>
      <c r="K1440" s="3"/>
    </row>
    <row r="1441" spans="9:11" ht="18.75">
      <c r="I1441" s="1"/>
      <c r="J1441" s="3"/>
      <c r="K1441" s="3"/>
    </row>
    <row r="1442" spans="9:11" ht="18.75">
      <c r="I1442" s="1"/>
      <c r="J1442" s="3"/>
      <c r="K1442" s="3"/>
    </row>
    <row r="1443" spans="9:11" ht="18.75">
      <c r="I1443" s="1"/>
      <c r="J1443" s="3"/>
      <c r="K1443" s="3"/>
    </row>
    <row r="1444" spans="9:11" ht="18.75">
      <c r="I1444" s="1"/>
      <c r="J1444" s="3"/>
      <c r="K1444" s="3"/>
    </row>
    <row r="1445" spans="9:11" ht="18.75">
      <c r="I1445" s="1"/>
      <c r="J1445" s="3"/>
      <c r="K1445" s="3"/>
    </row>
    <row r="1446" spans="9:11" ht="18.75">
      <c r="I1446" s="1"/>
      <c r="J1446" s="3"/>
      <c r="K1446" s="3"/>
    </row>
    <row r="1447" spans="9:11" ht="18.75">
      <c r="I1447" s="1"/>
      <c r="J1447" s="3"/>
      <c r="K1447" s="3"/>
    </row>
    <row r="1448" spans="9:11" ht="18.75">
      <c r="I1448" s="1"/>
      <c r="J1448" s="3"/>
      <c r="K1448" s="3"/>
    </row>
    <row r="1449" spans="9:11" ht="18.75">
      <c r="I1449" s="1"/>
      <c r="J1449" s="3"/>
      <c r="K1449" s="3"/>
    </row>
    <row r="1450" spans="9:11" ht="18.75">
      <c r="I1450" s="1"/>
      <c r="J1450" s="3"/>
      <c r="K1450" s="3"/>
    </row>
    <row r="1451" spans="9:11" ht="18.75">
      <c r="I1451" s="1"/>
      <c r="J1451" s="3"/>
      <c r="K1451" s="3"/>
    </row>
    <row r="1452" spans="9:11" ht="18.75">
      <c r="I1452" s="1"/>
      <c r="J1452" s="3"/>
      <c r="K1452" s="3"/>
    </row>
    <row r="1453" spans="9:11" ht="18.75">
      <c r="I1453" s="1"/>
      <c r="J1453" s="3"/>
      <c r="K1453" s="3"/>
    </row>
    <row r="1454" spans="9:11" ht="18.75">
      <c r="I1454" s="1"/>
      <c r="J1454" s="3"/>
      <c r="K1454" s="3"/>
    </row>
    <row r="1455" spans="9:11" ht="18.75">
      <c r="I1455" s="1"/>
      <c r="J1455" s="3"/>
      <c r="K1455" s="3"/>
    </row>
    <row r="1456" spans="9:11" ht="18.75">
      <c r="I1456" s="1"/>
      <c r="J1456" s="3"/>
      <c r="K1456" s="3"/>
    </row>
    <row r="1457" spans="9:11" ht="18.75">
      <c r="I1457" s="1"/>
      <c r="J1457" s="3"/>
      <c r="K1457" s="3"/>
    </row>
    <row r="1458" spans="9:11" ht="18.75">
      <c r="I1458" s="1"/>
      <c r="J1458" s="3"/>
      <c r="K1458" s="3"/>
    </row>
    <row r="1459" spans="9:11" ht="18.75">
      <c r="I1459" s="1"/>
      <c r="J1459" s="3"/>
      <c r="K1459" s="3"/>
    </row>
    <row r="1460" spans="9:11" ht="18.75">
      <c r="I1460" s="1"/>
      <c r="J1460" s="3"/>
      <c r="K1460" s="3"/>
    </row>
    <row r="1461" spans="9:11" ht="18.75">
      <c r="I1461" s="1"/>
      <c r="J1461" s="3"/>
      <c r="K1461" s="3"/>
    </row>
    <row r="1462" spans="9:11" ht="18.75">
      <c r="I1462" s="1"/>
      <c r="J1462" s="3"/>
      <c r="K1462" s="3"/>
    </row>
    <row r="1463" spans="9:11" ht="18.75">
      <c r="I1463" s="1"/>
      <c r="J1463" s="3"/>
      <c r="K1463" s="3"/>
    </row>
    <row r="1464" spans="9:11" ht="18.75">
      <c r="I1464" s="1"/>
      <c r="J1464" s="3"/>
      <c r="K1464" s="3"/>
    </row>
    <row r="1465" spans="9:11" ht="18.75">
      <c r="I1465" s="1"/>
      <c r="J1465" s="3"/>
      <c r="K1465" s="3"/>
    </row>
    <row r="1466" spans="9:11" ht="18.75">
      <c r="I1466" s="1"/>
      <c r="J1466" s="3"/>
      <c r="K1466" s="3"/>
    </row>
    <row r="1467" spans="9:11" ht="18.75">
      <c r="I1467" s="1"/>
      <c r="J1467" s="3"/>
      <c r="K1467" s="3"/>
    </row>
    <row r="1468" spans="9:11" ht="18.75">
      <c r="I1468" s="1"/>
      <c r="J1468" s="3"/>
      <c r="K1468" s="3"/>
    </row>
    <row r="1469" spans="9:11" ht="18.75">
      <c r="I1469" s="1"/>
      <c r="J1469" s="3"/>
      <c r="K1469" s="3"/>
    </row>
    <row r="1470" spans="9:11" ht="18.75">
      <c r="I1470" s="1"/>
      <c r="J1470" s="3"/>
      <c r="K1470" s="3"/>
    </row>
    <row r="1471" spans="9:11" ht="18.75">
      <c r="I1471" s="1"/>
      <c r="J1471" s="3"/>
      <c r="K1471" s="3"/>
    </row>
    <row r="1472" spans="9:11" ht="18.75">
      <c r="I1472" s="1"/>
      <c r="J1472" s="3"/>
      <c r="K1472" s="3"/>
    </row>
    <row r="1473" spans="9:11" ht="18.75">
      <c r="I1473" s="1"/>
      <c r="J1473" s="3"/>
      <c r="K1473" s="3"/>
    </row>
    <row r="1474" spans="9:11" ht="18.75">
      <c r="I1474" s="1"/>
      <c r="J1474" s="3"/>
      <c r="K1474" s="3"/>
    </row>
    <row r="1475" spans="9:11" ht="18.75">
      <c r="I1475" s="1"/>
      <c r="J1475" s="3"/>
      <c r="K1475" s="3"/>
    </row>
    <row r="1476" spans="9:11" ht="18.75">
      <c r="I1476" s="1"/>
      <c r="J1476" s="3"/>
      <c r="K1476" s="3"/>
    </row>
    <row r="1477" spans="9:11" ht="18.75">
      <c r="I1477" s="1"/>
      <c r="J1477" s="3"/>
      <c r="K1477" s="3"/>
    </row>
    <row r="1478" spans="9:11" ht="18.75">
      <c r="I1478" s="1"/>
      <c r="J1478" s="3"/>
      <c r="K1478" s="3"/>
    </row>
    <row r="1479" spans="9:11" ht="18.75">
      <c r="I1479" s="1"/>
      <c r="J1479" s="3"/>
      <c r="K1479" s="3"/>
    </row>
    <row r="1480" spans="9:11" ht="18.75">
      <c r="I1480" s="1"/>
      <c r="J1480" s="3"/>
      <c r="K1480" s="3"/>
    </row>
    <row r="1481" spans="9:11" ht="18.75">
      <c r="I1481" s="1"/>
      <c r="J1481" s="3"/>
      <c r="K1481" s="3"/>
    </row>
    <row r="1482" spans="9:11" ht="18.75">
      <c r="I1482" s="1"/>
      <c r="J1482" s="3"/>
      <c r="K1482" s="3"/>
    </row>
    <row r="1483" spans="9:11" ht="18.75">
      <c r="I1483" s="1"/>
      <c r="J1483" s="3"/>
      <c r="K1483" s="3"/>
    </row>
    <row r="1484" spans="9:11" ht="18.75">
      <c r="I1484" s="1"/>
      <c r="J1484" s="3"/>
      <c r="K1484" s="3"/>
    </row>
    <row r="1485" spans="9:11" ht="18.75">
      <c r="I1485" s="1"/>
      <c r="J1485" s="3"/>
      <c r="K1485" s="3"/>
    </row>
    <row r="1486" spans="9:11" ht="18.75">
      <c r="I1486" s="1"/>
      <c r="J1486" s="3"/>
      <c r="K1486" s="3"/>
    </row>
    <row r="1487" spans="9:11" ht="18.75">
      <c r="I1487" s="1"/>
      <c r="J1487" s="3"/>
      <c r="K1487" s="3"/>
    </row>
    <row r="1488" spans="9:11" ht="18.75">
      <c r="I1488" s="1"/>
      <c r="J1488" s="3"/>
      <c r="K1488" s="3"/>
    </row>
    <row r="1489" spans="9:11" ht="18.75">
      <c r="I1489" s="1"/>
      <c r="J1489" s="3"/>
      <c r="K1489" s="3"/>
    </row>
    <row r="1490" spans="9:11" ht="18.75">
      <c r="I1490" s="1"/>
      <c r="J1490" s="3"/>
      <c r="K1490" s="3"/>
    </row>
    <row r="1491" spans="9:11" ht="18.75">
      <c r="I1491" s="1"/>
      <c r="J1491" s="3"/>
      <c r="K1491" s="3"/>
    </row>
    <row r="1492" spans="9:11" ht="18.75">
      <c r="I1492" s="1"/>
      <c r="J1492" s="3"/>
      <c r="K1492" s="3"/>
    </row>
    <row r="1493" spans="9:11" ht="18.75">
      <c r="I1493" s="1"/>
      <c r="J1493" s="3"/>
      <c r="K1493" s="3"/>
    </row>
    <row r="1494" spans="9:11" ht="18.75">
      <c r="I1494" s="1"/>
      <c r="J1494" s="3"/>
      <c r="K1494" s="3"/>
    </row>
    <row r="1495" spans="9:11" ht="18.75">
      <c r="I1495" s="1"/>
      <c r="J1495" s="3"/>
      <c r="K1495" s="3"/>
    </row>
    <row r="1496" spans="9:11" ht="18.75">
      <c r="I1496" s="1"/>
      <c r="J1496" s="3"/>
      <c r="K1496" s="3"/>
    </row>
    <row r="1497" spans="9:11" ht="18.75">
      <c r="I1497" s="1"/>
      <c r="J1497" s="3"/>
      <c r="K1497" s="3"/>
    </row>
    <row r="1498" spans="9:11" ht="18.75">
      <c r="I1498" s="1"/>
      <c r="J1498" s="3"/>
      <c r="K1498" s="3"/>
    </row>
    <row r="1499" spans="9:11" ht="18.75">
      <c r="I1499" s="1"/>
      <c r="J1499" s="3"/>
      <c r="K1499" s="3"/>
    </row>
    <row r="1500" spans="9:11" ht="18.75">
      <c r="I1500" s="1"/>
      <c r="J1500" s="3"/>
      <c r="K1500" s="3"/>
    </row>
    <row r="1501" spans="9:11" ht="18.75">
      <c r="I1501" s="1"/>
      <c r="J1501" s="3"/>
      <c r="K1501" s="3"/>
    </row>
    <row r="1502" spans="9:11" ht="18.75">
      <c r="I1502" s="1"/>
      <c r="J1502" s="3"/>
      <c r="K1502" s="3"/>
    </row>
    <row r="1503" spans="9:11" ht="18.75">
      <c r="I1503" s="1"/>
      <c r="J1503" s="3"/>
      <c r="K1503" s="3"/>
    </row>
    <row r="1504" spans="9:11" ht="18.75">
      <c r="I1504" s="1"/>
      <c r="J1504" s="3"/>
      <c r="K1504" s="3"/>
    </row>
    <row r="1505" spans="9:11" ht="18.75">
      <c r="I1505" s="1"/>
      <c r="J1505" s="3"/>
      <c r="K1505" s="3"/>
    </row>
    <row r="1506" spans="9:11" ht="18.75">
      <c r="I1506" s="1"/>
      <c r="J1506" s="3"/>
      <c r="K1506" s="3"/>
    </row>
    <row r="1507" spans="9:11" ht="18.75">
      <c r="I1507" s="1"/>
      <c r="J1507" s="3"/>
      <c r="K1507" s="3"/>
    </row>
    <row r="1508" spans="9:11" ht="18.75">
      <c r="I1508" s="1"/>
      <c r="J1508" s="3"/>
      <c r="K1508" s="3"/>
    </row>
    <row r="1509" spans="9:11" ht="18.75">
      <c r="I1509" s="1"/>
      <c r="J1509" s="3"/>
      <c r="K1509" s="3"/>
    </row>
    <row r="1510" spans="9:11" ht="18.75">
      <c r="I1510" s="1"/>
      <c r="J1510" s="3"/>
      <c r="K1510" s="3"/>
    </row>
    <row r="1511" spans="9:11" ht="18.75">
      <c r="I1511" s="1"/>
      <c r="J1511" s="3"/>
      <c r="K1511" s="3"/>
    </row>
    <row r="1512" spans="9:11" ht="18.75">
      <c r="I1512" s="1"/>
      <c r="J1512" s="3"/>
      <c r="K1512" s="3"/>
    </row>
    <row r="1513" spans="9:11" ht="18.75">
      <c r="I1513" s="1"/>
      <c r="J1513" s="3"/>
      <c r="K1513" s="3"/>
    </row>
    <row r="1514" spans="9:11" ht="18.75">
      <c r="I1514" s="1"/>
      <c r="J1514" s="3"/>
      <c r="K1514" s="3"/>
    </row>
    <row r="1515" spans="9:11" ht="18.75">
      <c r="I1515" s="1"/>
      <c r="J1515" s="3"/>
      <c r="K1515" s="3"/>
    </row>
    <row r="1516" spans="9:11" ht="18.75">
      <c r="I1516" s="1"/>
      <c r="J1516" s="3"/>
      <c r="K1516" s="3"/>
    </row>
    <row r="1517" spans="9:11" ht="18.75">
      <c r="I1517" s="1"/>
      <c r="J1517" s="3"/>
      <c r="K1517" s="3"/>
    </row>
    <row r="1518" spans="9:11" ht="18.75">
      <c r="I1518" s="1"/>
      <c r="J1518" s="3"/>
      <c r="K1518" s="3"/>
    </row>
    <row r="1519" spans="9:11" ht="18.75">
      <c r="I1519" s="1"/>
      <c r="J1519" s="3"/>
      <c r="K1519" s="3"/>
    </row>
    <row r="1520" spans="9:11" ht="18.75">
      <c r="I1520" s="1"/>
      <c r="J1520" s="3"/>
      <c r="K1520" s="3"/>
    </row>
    <row r="1521" spans="9:11" ht="18.75">
      <c r="I1521" s="1"/>
      <c r="J1521" s="3"/>
      <c r="K1521" s="3"/>
    </row>
    <row r="1522" spans="9:11" ht="18.75">
      <c r="I1522" s="1"/>
      <c r="J1522" s="3"/>
      <c r="K1522" s="3"/>
    </row>
    <row r="1523" spans="9:11" ht="18.75">
      <c r="I1523" s="1"/>
      <c r="J1523" s="3"/>
      <c r="K1523" s="3"/>
    </row>
    <row r="1524" spans="9:11" ht="18.75">
      <c r="I1524" s="1"/>
      <c r="J1524" s="3"/>
      <c r="K1524" s="3"/>
    </row>
    <row r="1525" spans="9:11" ht="18.75">
      <c r="I1525" s="1"/>
      <c r="J1525" s="3"/>
      <c r="K1525" s="3"/>
    </row>
    <row r="1526" spans="9:11" ht="18.75">
      <c r="I1526" s="1"/>
      <c r="J1526" s="3"/>
      <c r="K1526" s="3"/>
    </row>
    <row r="1527" spans="9:11" ht="18.75">
      <c r="I1527" s="1"/>
      <c r="J1527" s="3"/>
      <c r="K1527" s="3"/>
    </row>
    <row r="1528" spans="9:11" ht="18.75">
      <c r="I1528" s="1"/>
      <c r="J1528" s="3"/>
      <c r="K1528" s="3"/>
    </row>
    <row r="1529" spans="9:11" ht="18.75">
      <c r="I1529" s="1"/>
      <c r="J1529" s="3"/>
      <c r="K1529" s="3"/>
    </row>
    <row r="1530" spans="9:11" ht="18.75">
      <c r="I1530" s="1"/>
      <c r="J1530" s="3"/>
      <c r="K1530" s="3"/>
    </row>
    <row r="1531" spans="9:11" ht="18.75">
      <c r="I1531" s="1"/>
      <c r="J1531" s="3"/>
      <c r="K1531" s="3"/>
    </row>
    <row r="1532" spans="9:11" ht="18.75">
      <c r="I1532" s="1"/>
      <c r="J1532" s="3"/>
      <c r="K1532" s="3"/>
    </row>
    <row r="1533" spans="9:11" ht="18.75">
      <c r="I1533" s="1"/>
      <c r="J1533" s="3"/>
      <c r="K1533" s="3"/>
    </row>
    <row r="1534" spans="9:11" ht="18.75">
      <c r="I1534" s="1"/>
      <c r="J1534" s="3"/>
      <c r="K1534" s="3"/>
    </row>
    <row r="1535" spans="9:11" ht="18.75">
      <c r="I1535" s="1"/>
      <c r="J1535" s="3"/>
      <c r="K1535" s="3"/>
    </row>
    <row r="1536" spans="9:11" ht="18.75">
      <c r="I1536" s="1"/>
      <c r="J1536" s="3"/>
      <c r="K1536" s="3"/>
    </row>
    <row r="1537" spans="9:11" ht="18.75">
      <c r="I1537" s="1"/>
      <c r="J1537" s="3"/>
      <c r="K1537" s="3"/>
    </row>
    <row r="1538" spans="9:11" ht="18.75">
      <c r="I1538" s="1"/>
      <c r="J1538" s="3"/>
      <c r="K1538" s="3"/>
    </row>
    <row r="1539" spans="9:11" ht="18.75">
      <c r="I1539" s="1"/>
      <c r="J1539" s="3"/>
      <c r="K1539" s="3"/>
    </row>
    <row r="1540" spans="9:11" ht="18.75">
      <c r="I1540" s="1"/>
      <c r="J1540" s="3"/>
      <c r="K1540" s="3"/>
    </row>
    <row r="1541" spans="9:11" ht="18.75">
      <c r="I1541" s="1"/>
      <c r="J1541" s="3"/>
      <c r="K1541" s="3"/>
    </row>
    <row r="1542" spans="9:11" ht="18.75">
      <c r="I1542" s="1"/>
      <c r="J1542" s="3"/>
      <c r="K1542" s="3"/>
    </row>
    <row r="1543" spans="9:11" ht="18.75">
      <c r="I1543" s="1"/>
      <c r="J1543" s="3"/>
      <c r="K1543" s="3"/>
    </row>
    <row r="1544" spans="9:11" ht="18.75">
      <c r="I1544" s="1"/>
      <c r="J1544" s="3"/>
      <c r="K1544" s="3"/>
    </row>
    <row r="1545" spans="9:11" ht="18.75">
      <c r="I1545" s="1"/>
      <c r="J1545" s="3"/>
      <c r="K1545" s="3"/>
    </row>
    <row r="1546" spans="9:11" ht="18.75">
      <c r="I1546" s="1"/>
      <c r="J1546" s="3"/>
      <c r="K1546" s="3"/>
    </row>
    <row r="1547" spans="9:11" ht="18.75">
      <c r="I1547" s="1"/>
      <c r="J1547" s="3"/>
      <c r="K1547" s="3"/>
    </row>
    <row r="1548" spans="9:11" ht="18.75">
      <c r="I1548" s="1"/>
      <c r="J1548" s="3"/>
      <c r="K1548" s="3"/>
    </row>
    <row r="1549" spans="9:11" ht="18.75">
      <c r="I1549" s="1"/>
      <c r="J1549" s="3"/>
      <c r="K1549" s="3"/>
    </row>
    <row r="1550" spans="9:11" ht="18.75">
      <c r="I1550" s="1"/>
      <c r="J1550" s="3"/>
      <c r="K1550" s="3"/>
    </row>
    <row r="1551" spans="9:11" ht="18.75">
      <c r="I1551" s="1"/>
      <c r="J1551" s="3"/>
      <c r="K1551" s="3"/>
    </row>
    <row r="1552" spans="9:11" ht="18.75">
      <c r="I1552" s="1"/>
      <c r="J1552" s="3"/>
      <c r="K1552" s="3"/>
    </row>
    <row r="1553" spans="9:11" ht="18.75">
      <c r="I1553" s="1"/>
      <c r="J1553" s="3"/>
      <c r="K1553" s="3"/>
    </row>
    <row r="1554" spans="9:11" ht="18.75">
      <c r="I1554" s="1"/>
      <c r="J1554" s="3"/>
      <c r="K1554" s="3"/>
    </row>
    <row r="1555" spans="9:11" ht="18.75">
      <c r="I1555" s="1"/>
      <c r="J1555" s="3"/>
      <c r="K1555" s="3"/>
    </row>
    <row r="1556" spans="9:11" ht="18.75">
      <c r="I1556" s="1"/>
      <c r="J1556" s="3"/>
      <c r="K1556" s="3"/>
    </row>
    <row r="1557" spans="9:11" ht="18.75">
      <c r="I1557" s="1"/>
      <c r="J1557" s="3"/>
      <c r="K1557" s="3"/>
    </row>
    <row r="1558" spans="9:11" ht="18.75">
      <c r="I1558" s="1"/>
      <c r="J1558" s="3"/>
      <c r="K1558" s="3"/>
    </row>
    <row r="1559" spans="9:11" ht="18.75">
      <c r="I1559" s="1"/>
      <c r="J1559" s="3"/>
      <c r="K1559" s="3"/>
    </row>
    <row r="1560" spans="9:11" ht="18.75">
      <c r="I1560" s="1"/>
      <c r="J1560" s="3"/>
      <c r="K1560" s="3"/>
    </row>
    <row r="1561" spans="9:11" ht="18.75">
      <c r="I1561" s="1"/>
      <c r="J1561" s="3"/>
      <c r="K1561" s="3"/>
    </row>
    <row r="1562" spans="9:11" ht="18.75">
      <c r="I1562" s="1"/>
      <c r="J1562" s="3"/>
      <c r="K1562" s="3"/>
    </row>
    <row r="1563" spans="9:11" ht="18.75">
      <c r="I1563" s="1"/>
      <c r="J1563" s="3"/>
      <c r="K1563" s="3"/>
    </row>
    <row r="1564" spans="9:11" ht="18.75">
      <c r="I1564" s="1"/>
      <c r="J1564" s="3"/>
      <c r="K1564" s="3"/>
    </row>
    <row r="1565" spans="9:11" ht="18.75">
      <c r="I1565" s="1"/>
      <c r="J1565" s="3"/>
      <c r="K1565" s="3"/>
    </row>
    <row r="1566" spans="9:11" ht="18.75">
      <c r="I1566" s="1"/>
      <c r="J1566" s="3"/>
      <c r="K1566" s="3"/>
    </row>
    <row r="1567" spans="9:11" ht="18.75">
      <c r="I1567" s="1"/>
      <c r="J1567" s="3"/>
      <c r="K1567" s="3"/>
    </row>
    <row r="1568" spans="9:11" ht="18.75">
      <c r="I1568" s="1"/>
      <c r="J1568" s="3"/>
      <c r="K1568" s="3"/>
    </row>
    <row r="1569" spans="9:11" ht="18.75">
      <c r="I1569" s="1"/>
      <c r="J1569" s="3"/>
      <c r="K1569" s="3"/>
    </row>
    <row r="1570" spans="9:11" ht="18.75">
      <c r="I1570" s="1"/>
      <c r="J1570" s="3"/>
      <c r="K1570" s="3"/>
    </row>
    <row r="1571" spans="9:11" ht="18.75">
      <c r="I1571" s="1"/>
      <c r="J1571" s="3"/>
      <c r="K1571" s="3"/>
    </row>
    <row r="1572" spans="9:11" ht="18.75">
      <c r="I1572" s="1"/>
      <c r="J1572" s="3"/>
      <c r="K1572" s="3"/>
    </row>
    <row r="1573" spans="9:11" ht="18.75">
      <c r="I1573" s="1"/>
      <c r="J1573" s="3"/>
      <c r="K1573" s="3"/>
    </row>
    <row r="1574" spans="9:11" ht="18.75">
      <c r="I1574" s="1"/>
      <c r="J1574" s="3"/>
      <c r="K1574" s="3"/>
    </row>
    <row r="1575" spans="9:11" ht="18.75">
      <c r="I1575" s="1"/>
      <c r="J1575" s="3"/>
      <c r="K1575" s="3"/>
    </row>
    <row r="1576" spans="9:11" ht="18.75">
      <c r="I1576" s="1"/>
      <c r="J1576" s="3"/>
      <c r="K1576" s="3"/>
    </row>
    <row r="1577" spans="9:11" ht="18.75">
      <c r="I1577" s="1"/>
      <c r="J1577" s="3"/>
      <c r="K1577" s="3"/>
    </row>
    <row r="1578" spans="9:11" ht="18.75">
      <c r="I1578" s="1"/>
      <c r="J1578" s="3"/>
      <c r="K1578" s="3"/>
    </row>
    <row r="1579" spans="9:11" ht="18.75">
      <c r="I1579" s="1"/>
      <c r="J1579" s="3"/>
      <c r="K1579" s="3"/>
    </row>
    <row r="1580" spans="9:11" ht="18.75">
      <c r="I1580" s="1"/>
      <c r="J1580" s="3"/>
      <c r="K1580" s="3"/>
    </row>
    <row r="1581" spans="9:11" ht="18.75">
      <c r="I1581" s="1"/>
      <c r="J1581" s="3"/>
      <c r="K1581" s="3"/>
    </row>
    <row r="1582" spans="9:11" ht="18.75">
      <c r="I1582" s="1"/>
      <c r="J1582" s="3"/>
      <c r="K1582" s="3"/>
    </row>
    <row r="1583" spans="9:11" ht="18.75">
      <c r="I1583" s="1"/>
      <c r="J1583" s="3"/>
      <c r="K1583" s="3"/>
    </row>
    <row r="1584" spans="9:11" ht="18.75">
      <c r="I1584" s="1"/>
      <c r="J1584" s="3"/>
      <c r="K1584" s="3"/>
    </row>
    <row r="1585" spans="9:11" ht="18.75">
      <c r="I1585" s="1"/>
      <c r="J1585" s="3"/>
      <c r="K1585" s="3"/>
    </row>
    <row r="1586" spans="9:11" ht="18.75">
      <c r="I1586" s="1"/>
      <c r="J1586" s="3"/>
      <c r="K1586" s="3"/>
    </row>
    <row r="1587" spans="9:11" ht="18.75">
      <c r="I1587" s="1"/>
      <c r="J1587" s="3"/>
      <c r="K1587" s="3"/>
    </row>
    <row r="1588" spans="9:11" ht="18.75">
      <c r="I1588" s="1"/>
      <c r="J1588" s="3"/>
      <c r="K1588" s="3"/>
    </row>
    <row r="1589" spans="9:11" ht="18.75">
      <c r="I1589" s="1"/>
      <c r="J1589" s="3"/>
      <c r="K1589" s="3"/>
    </row>
    <row r="1590" spans="9:11" ht="18.75">
      <c r="I1590" s="1"/>
      <c r="J1590" s="3"/>
      <c r="K1590" s="3"/>
    </row>
    <row r="1591" spans="9:11" ht="18.75">
      <c r="I1591" s="1"/>
      <c r="J1591" s="3"/>
      <c r="K1591" s="3"/>
    </row>
    <row r="1592" spans="9:11" ht="18.75">
      <c r="I1592" s="1"/>
      <c r="J1592" s="3"/>
      <c r="K1592" s="3"/>
    </row>
    <row r="1593" spans="9:11" ht="18.75">
      <c r="I1593" s="1"/>
      <c r="J1593" s="3"/>
      <c r="K1593" s="3"/>
    </row>
    <row r="1594" spans="9:11" ht="18.75">
      <c r="I1594" s="1"/>
      <c r="J1594" s="3"/>
      <c r="K1594" s="3"/>
    </row>
    <row r="1595" spans="9:11" ht="18.75">
      <c r="I1595" s="1"/>
      <c r="J1595" s="3"/>
      <c r="K1595" s="3"/>
    </row>
    <row r="1596" spans="9:11" ht="18.75">
      <c r="I1596" s="1"/>
      <c r="J1596" s="3"/>
      <c r="K1596" s="3"/>
    </row>
    <row r="1597" spans="9:11" ht="18.75">
      <c r="I1597" s="1"/>
      <c r="J1597" s="3"/>
      <c r="K1597" s="3"/>
    </row>
    <row r="1598" spans="9:11" ht="18.75">
      <c r="I1598" s="1"/>
      <c r="J1598" s="3"/>
      <c r="K1598" s="3"/>
    </row>
    <row r="1599" spans="9:11" ht="18.75">
      <c r="I1599" s="1"/>
      <c r="J1599" s="3"/>
      <c r="K1599" s="3"/>
    </row>
    <row r="1600" spans="9:11" ht="18.75">
      <c r="I1600" s="1"/>
      <c r="J1600" s="3"/>
      <c r="K1600" s="3"/>
    </row>
    <row r="1601" spans="9:11" ht="18.75">
      <c r="I1601" s="1"/>
      <c r="J1601" s="3"/>
      <c r="K1601" s="3"/>
    </row>
    <row r="1602" spans="9:11" ht="18.75">
      <c r="I1602" s="1"/>
      <c r="J1602" s="3"/>
      <c r="K1602" s="3"/>
    </row>
    <row r="1603" spans="9:11" ht="18.75">
      <c r="I1603" s="1"/>
      <c r="J1603" s="3"/>
      <c r="K1603" s="3"/>
    </row>
    <row r="1604" spans="9:11" ht="18.75">
      <c r="I1604" s="1"/>
      <c r="J1604" s="3"/>
      <c r="K1604" s="3"/>
    </row>
    <row r="1605" spans="9:11" ht="18.75">
      <c r="I1605" s="1"/>
      <c r="J1605" s="3"/>
      <c r="K1605" s="3"/>
    </row>
    <row r="1606" spans="9:11" ht="18.75">
      <c r="I1606" s="1"/>
      <c r="J1606" s="3"/>
      <c r="K1606" s="3"/>
    </row>
    <row r="1607" spans="9:11" ht="18.75">
      <c r="I1607" s="1"/>
      <c r="J1607" s="3"/>
      <c r="K1607" s="3"/>
    </row>
    <row r="1608" spans="9:11" ht="18.75">
      <c r="I1608" s="1"/>
      <c r="J1608" s="3"/>
      <c r="K1608" s="3"/>
    </row>
    <row r="1609" spans="9:11" ht="18.75">
      <c r="I1609" s="1"/>
      <c r="J1609" s="3"/>
      <c r="K1609" s="3"/>
    </row>
    <row r="1610" spans="9:11" ht="18.75">
      <c r="I1610" s="1"/>
      <c r="J1610" s="3"/>
      <c r="K1610" s="3"/>
    </row>
    <row r="1611" spans="9:11" ht="18.75">
      <c r="I1611" s="1"/>
      <c r="J1611" s="3"/>
      <c r="K1611" s="3"/>
    </row>
    <row r="1612" spans="9:11" ht="18.75">
      <c r="I1612" s="1"/>
      <c r="J1612" s="3"/>
      <c r="K1612" s="3"/>
    </row>
    <row r="1613" spans="9:11" ht="18.75">
      <c r="I1613" s="1"/>
      <c r="J1613" s="3"/>
      <c r="K1613" s="3"/>
    </row>
    <row r="1614" spans="9:11" ht="18.75">
      <c r="I1614" s="1"/>
      <c r="J1614" s="3"/>
      <c r="K1614" s="3"/>
    </row>
    <row r="1615" spans="9:11" ht="18.75">
      <c r="I1615" s="1"/>
      <c r="J1615" s="3"/>
      <c r="K1615" s="3"/>
    </row>
    <row r="1616" spans="9:11" ht="18.75">
      <c r="I1616" s="1"/>
      <c r="J1616" s="3"/>
      <c r="K1616" s="3"/>
    </row>
    <row r="1617" spans="9:11" ht="18.75">
      <c r="I1617" s="1"/>
      <c r="J1617" s="3"/>
      <c r="K1617" s="3"/>
    </row>
    <row r="1618" spans="9:11" ht="18.75">
      <c r="I1618" s="1"/>
      <c r="J1618" s="3"/>
      <c r="K1618" s="3"/>
    </row>
    <row r="1619" spans="9:11" ht="18.75">
      <c r="I1619" s="1"/>
      <c r="J1619" s="3"/>
      <c r="K1619" s="3"/>
    </row>
    <row r="1620" spans="9:11" ht="18.75">
      <c r="I1620" s="1"/>
      <c r="J1620" s="3"/>
      <c r="K1620" s="3"/>
    </row>
    <row r="1621" spans="9:11" ht="18.75">
      <c r="I1621" s="1"/>
      <c r="J1621" s="3"/>
      <c r="K1621" s="3"/>
    </row>
    <row r="1622" spans="9:11" ht="18.75">
      <c r="I1622" s="1"/>
      <c r="J1622" s="3"/>
      <c r="K1622" s="3"/>
    </row>
    <row r="1623" spans="9:11" ht="18.75">
      <c r="I1623" s="1"/>
      <c r="J1623" s="3"/>
      <c r="K1623" s="3"/>
    </row>
    <row r="1624" spans="9:11" ht="18.75">
      <c r="I1624" s="1"/>
      <c r="J1624" s="3"/>
      <c r="K1624" s="3"/>
    </row>
    <row r="1625" spans="9:11" ht="18.75">
      <c r="I1625" s="1"/>
      <c r="J1625" s="3"/>
      <c r="K1625" s="3"/>
    </row>
    <row r="1626" spans="9:11" ht="18.75">
      <c r="I1626" s="1"/>
      <c r="J1626" s="3"/>
      <c r="K1626" s="3"/>
    </row>
    <row r="1627" spans="9:11" ht="18.75">
      <c r="I1627" s="1"/>
      <c r="J1627" s="3"/>
      <c r="K1627" s="3"/>
    </row>
    <row r="1628" spans="9:11" ht="18.75">
      <c r="I1628" s="1"/>
      <c r="J1628" s="3"/>
      <c r="K1628" s="3"/>
    </row>
    <row r="1629" spans="9:11" ht="18.75">
      <c r="I1629" s="1"/>
      <c r="J1629" s="3"/>
      <c r="K1629" s="3"/>
    </row>
    <row r="1630" spans="9:11" ht="18.75">
      <c r="I1630" s="1"/>
      <c r="J1630" s="3"/>
      <c r="K1630" s="3"/>
    </row>
    <row r="1631" spans="9:11" ht="18.75">
      <c r="I1631" s="1"/>
      <c r="J1631" s="3"/>
      <c r="K1631" s="3"/>
    </row>
    <row r="1632" spans="9:11" ht="18.75">
      <c r="I1632" s="1"/>
      <c r="J1632" s="3"/>
      <c r="K1632" s="3"/>
    </row>
    <row r="1633" spans="9:11" ht="18.75">
      <c r="I1633" s="1"/>
      <c r="J1633" s="3"/>
      <c r="K1633" s="3"/>
    </row>
    <row r="1634" spans="9:11" ht="18.75">
      <c r="I1634" s="1"/>
      <c r="J1634" s="3"/>
      <c r="K1634" s="3"/>
    </row>
    <row r="1635" spans="9:11" ht="18.75">
      <c r="I1635" s="1"/>
      <c r="J1635" s="3"/>
      <c r="K1635" s="3"/>
    </row>
    <row r="1636" spans="9:11" ht="18.75">
      <c r="I1636" s="1"/>
      <c r="J1636" s="3"/>
      <c r="K1636" s="3"/>
    </row>
    <row r="1637" spans="9:11" ht="18.75">
      <c r="I1637" s="1"/>
      <c r="J1637" s="3"/>
      <c r="K1637" s="3"/>
    </row>
    <row r="1638" spans="9:11" ht="18.75">
      <c r="I1638" s="1"/>
      <c r="J1638" s="3"/>
      <c r="K1638" s="3"/>
    </row>
    <row r="1639" spans="9:11" ht="18.75">
      <c r="I1639" s="1"/>
      <c r="J1639" s="3"/>
      <c r="K1639" s="3"/>
    </row>
    <row r="1640" spans="9:11" ht="18.75">
      <c r="I1640" s="1"/>
      <c r="J1640" s="3"/>
      <c r="K1640" s="3"/>
    </row>
    <row r="1641" spans="9:11" ht="18.75">
      <c r="I1641" s="1"/>
      <c r="J1641" s="3"/>
      <c r="K1641" s="3"/>
    </row>
    <row r="1642" spans="9:11" ht="18.75">
      <c r="I1642" s="1"/>
      <c r="J1642" s="3"/>
      <c r="K1642" s="3"/>
    </row>
    <row r="1643" spans="9:11" ht="18.75">
      <c r="I1643" s="1"/>
      <c r="J1643" s="3"/>
      <c r="K1643" s="3"/>
    </row>
    <row r="1644" spans="9:11" ht="18.75">
      <c r="I1644" s="1"/>
      <c r="J1644" s="3"/>
      <c r="K1644" s="3"/>
    </row>
    <row r="1645" spans="9:11" ht="18.75">
      <c r="I1645" s="1"/>
      <c r="J1645" s="3"/>
      <c r="K1645" s="3"/>
    </row>
    <row r="1646" spans="9:11" ht="18.75">
      <c r="I1646" s="1"/>
      <c r="J1646" s="3"/>
      <c r="K1646" s="3"/>
    </row>
    <row r="1647" spans="9:11" ht="18.75">
      <c r="I1647" s="1"/>
      <c r="J1647" s="3"/>
      <c r="K1647" s="3"/>
    </row>
    <row r="1648" spans="9:11" ht="18.75">
      <c r="I1648" s="1"/>
      <c r="J1648" s="3"/>
      <c r="K1648" s="3"/>
    </row>
    <row r="1649" spans="9:11" ht="18.75">
      <c r="I1649" s="1"/>
      <c r="J1649" s="3"/>
      <c r="K1649" s="3"/>
    </row>
    <row r="1650" spans="9:11" ht="18.75">
      <c r="I1650" s="1"/>
      <c r="J1650" s="3"/>
      <c r="K1650" s="3"/>
    </row>
    <row r="1651" spans="9:11" ht="18.75">
      <c r="I1651" s="1"/>
      <c r="J1651" s="3"/>
      <c r="K1651" s="3"/>
    </row>
    <row r="1652" spans="9:11" ht="18.75">
      <c r="I1652" s="1"/>
      <c r="J1652" s="3"/>
      <c r="K1652" s="3"/>
    </row>
    <row r="1653" spans="9:11" ht="18.75">
      <c r="I1653" s="1"/>
      <c r="J1653" s="3"/>
      <c r="K1653" s="3"/>
    </row>
    <row r="1654" spans="9:11" ht="18.75">
      <c r="I1654" s="1"/>
      <c r="J1654" s="3"/>
      <c r="K1654" s="3"/>
    </row>
    <row r="1655" spans="9:11" ht="18.75">
      <c r="I1655" s="1"/>
      <c r="J1655" s="3"/>
      <c r="K1655" s="3"/>
    </row>
    <row r="1656" spans="9:11" ht="18.75">
      <c r="I1656" s="1"/>
      <c r="J1656" s="3"/>
      <c r="K1656" s="3"/>
    </row>
    <row r="1657" spans="9:11" ht="18.75">
      <c r="I1657" s="1"/>
      <c r="J1657" s="3"/>
      <c r="K1657" s="3"/>
    </row>
    <row r="1658" spans="9:11" ht="18.75">
      <c r="I1658" s="1"/>
      <c r="J1658" s="3"/>
      <c r="K1658" s="3"/>
    </row>
    <row r="1659" spans="9:11" ht="18.75">
      <c r="I1659" s="1"/>
      <c r="J1659" s="3"/>
      <c r="K1659" s="3"/>
    </row>
    <row r="1660" spans="9:11" ht="18.75">
      <c r="I1660" s="1"/>
      <c r="J1660" s="3"/>
      <c r="K1660" s="3"/>
    </row>
    <row r="1661" spans="9:11" ht="18.75">
      <c r="I1661" s="1"/>
      <c r="J1661" s="3"/>
      <c r="K1661" s="3"/>
    </row>
    <row r="1662" spans="9:11" ht="18.75">
      <c r="I1662" s="1"/>
      <c r="J1662" s="3"/>
      <c r="K1662" s="3"/>
    </row>
    <row r="1663" spans="9:11" ht="18.75">
      <c r="I1663" s="1"/>
      <c r="J1663" s="3"/>
      <c r="K1663" s="3"/>
    </row>
    <row r="1664" spans="9:11" ht="18.75">
      <c r="I1664" s="1"/>
      <c r="J1664" s="3"/>
      <c r="K1664" s="3"/>
    </row>
    <row r="1665" spans="9:11" ht="18.75">
      <c r="I1665" s="1"/>
      <c r="J1665" s="3"/>
      <c r="K1665" s="3"/>
    </row>
    <row r="1666" spans="9:11" ht="18.75">
      <c r="I1666" s="1"/>
      <c r="J1666" s="3"/>
      <c r="K1666" s="3"/>
    </row>
    <row r="1667" spans="9:11" ht="18.75">
      <c r="I1667" s="1"/>
      <c r="J1667" s="3"/>
      <c r="K1667" s="3"/>
    </row>
    <row r="1668" spans="9:11" ht="18.75">
      <c r="I1668" s="1"/>
      <c r="J1668" s="3"/>
      <c r="K1668" s="3"/>
    </row>
    <row r="1669" spans="9:11" ht="18.75">
      <c r="I1669" s="1"/>
      <c r="J1669" s="3"/>
      <c r="K1669" s="3"/>
    </row>
    <row r="1670" spans="9:11" ht="18.75">
      <c r="I1670" s="1"/>
      <c r="J1670" s="3"/>
      <c r="K1670" s="3"/>
    </row>
    <row r="1671" spans="9:11" ht="18.75">
      <c r="I1671" s="1"/>
      <c r="J1671" s="3"/>
      <c r="K1671" s="3"/>
    </row>
    <row r="1672" spans="9:11" ht="18.75">
      <c r="I1672" s="1"/>
      <c r="J1672" s="3"/>
      <c r="K1672" s="3"/>
    </row>
    <row r="1673" spans="9:11" ht="18.75">
      <c r="I1673" s="1"/>
      <c r="J1673" s="3"/>
      <c r="K1673" s="3"/>
    </row>
    <row r="1674" spans="9:11" ht="18.75">
      <c r="I1674" s="1"/>
      <c r="J1674" s="3"/>
      <c r="K1674" s="3"/>
    </row>
    <row r="1675" spans="9:11" ht="18.75">
      <c r="I1675" s="1"/>
      <c r="J1675" s="3"/>
      <c r="K1675" s="3"/>
    </row>
    <row r="1676" spans="9:11" ht="18.75">
      <c r="I1676" s="1"/>
      <c r="J1676" s="3"/>
      <c r="K1676" s="3"/>
    </row>
    <row r="1677" spans="9:11" ht="18.75">
      <c r="I1677" s="1"/>
      <c r="J1677" s="3"/>
      <c r="K1677" s="3"/>
    </row>
    <row r="1678" spans="9:11" ht="18.75">
      <c r="I1678" s="1"/>
      <c r="J1678" s="3"/>
      <c r="K1678" s="3"/>
    </row>
    <row r="1679" spans="9:11" ht="18.75">
      <c r="I1679" s="1"/>
      <c r="J1679" s="3"/>
      <c r="K1679" s="3"/>
    </row>
    <row r="1680" spans="9:11" ht="18.75">
      <c r="I1680" s="1"/>
      <c r="J1680" s="3"/>
      <c r="K1680" s="3"/>
    </row>
    <row r="1681" spans="9:11" ht="18.75">
      <c r="I1681" s="1"/>
      <c r="J1681" s="3"/>
      <c r="K1681" s="3"/>
    </row>
    <row r="1682" spans="9:11" ht="18.75">
      <c r="I1682" s="1"/>
      <c r="J1682" s="3"/>
      <c r="K1682" s="3"/>
    </row>
    <row r="1683" spans="9:11" ht="18.75">
      <c r="I1683" s="1"/>
      <c r="J1683" s="3"/>
      <c r="K1683" s="3"/>
    </row>
    <row r="1684" spans="9:11" ht="18.75">
      <c r="I1684" s="1"/>
      <c r="J1684" s="3"/>
      <c r="K1684" s="3"/>
    </row>
    <row r="1685" spans="9:11" ht="18.75">
      <c r="I1685" s="1"/>
      <c r="J1685" s="3"/>
      <c r="K1685" s="3"/>
    </row>
    <row r="1686" spans="9:11" ht="18.75">
      <c r="I1686" s="1"/>
      <c r="J1686" s="3"/>
      <c r="K1686" s="3"/>
    </row>
    <row r="1687" spans="9:11" ht="18.75">
      <c r="I1687" s="1"/>
      <c r="J1687" s="3"/>
      <c r="K1687" s="3"/>
    </row>
    <row r="1688" spans="9:11" ht="18.75">
      <c r="I1688" s="1"/>
      <c r="J1688" s="3"/>
      <c r="K1688" s="3"/>
    </row>
    <row r="1689" spans="9:11" ht="18.75">
      <c r="I1689" s="1"/>
      <c r="J1689" s="3"/>
      <c r="K1689" s="3"/>
    </row>
    <row r="1690" spans="9:11" ht="18.75">
      <c r="I1690" s="1"/>
      <c r="J1690" s="3"/>
      <c r="K1690" s="3"/>
    </row>
    <row r="1691" spans="9:11" ht="18.75">
      <c r="I1691" s="1"/>
      <c r="J1691" s="3"/>
      <c r="K1691" s="3"/>
    </row>
    <row r="1692" spans="9:11" ht="18.75">
      <c r="I1692" s="1"/>
      <c r="J1692" s="3"/>
      <c r="K1692" s="3"/>
    </row>
    <row r="1693" spans="9:11" ht="18.75">
      <c r="I1693" s="1"/>
      <c r="J1693" s="3"/>
      <c r="K1693" s="3"/>
    </row>
    <row r="1694" spans="9:11" ht="18.75">
      <c r="I1694" s="1"/>
      <c r="J1694" s="3"/>
      <c r="K1694" s="3"/>
    </row>
    <row r="1695" spans="9:11" ht="18.75">
      <c r="I1695" s="1"/>
      <c r="J1695" s="3"/>
      <c r="K1695" s="3"/>
    </row>
    <row r="1696" spans="9:11" ht="18.75">
      <c r="I1696" s="1"/>
      <c r="J1696" s="3"/>
      <c r="K1696" s="3"/>
    </row>
    <row r="1697" spans="9:11" ht="18.75">
      <c r="I1697" s="1"/>
      <c r="J1697" s="3"/>
      <c r="K1697" s="3"/>
    </row>
    <row r="1698" spans="9:11" ht="18.75">
      <c r="I1698" s="1"/>
      <c r="J1698" s="3"/>
      <c r="K1698" s="3"/>
    </row>
    <row r="1699" spans="9:11" ht="18.75">
      <c r="I1699" s="1"/>
      <c r="J1699" s="3"/>
      <c r="K1699" s="3"/>
    </row>
    <row r="1700" spans="9:11" ht="18.75">
      <c r="I1700" s="1"/>
      <c r="J1700" s="3"/>
      <c r="K1700" s="3"/>
    </row>
    <row r="1701" spans="9:11" ht="18.75">
      <c r="I1701" s="1"/>
      <c r="J1701" s="3"/>
      <c r="K1701" s="3"/>
    </row>
    <row r="1702" spans="9:11" ht="18.75">
      <c r="I1702" s="1"/>
      <c r="J1702" s="3"/>
      <c r="K1702" s="3"/>
    </row>
    <row r="1703" spans="9:11" ht="18.75">
      <c r="I1703" s="1"/>
      <c r="J1703" s="3"/>
      <c r="K1703" s="3"/>
    </row>
    <row r="1704" spans="9:11" ht="18.75">
      <c r="I1704" s="1"/>
      <c r="J1704" s="3"/>
      <c r="K1704" s="3"/>
    </row>
    <row r="1705" spans="9:11" ht="18.75">
      <c r="I1705" s="1"/>
      <c r="J1705" s="3"/>
      <c r="K1705" s="3"/>
    </row>
    <row r="1706" spans="9:11" ht="18.75">
      <c r="I1706" s="1"/>
      <c r="J1706" s="3"/>
      <c r="K1706" s="3"/>
    </row>
    <row r="1707" spans="9:11" ht="18.75">
      <c r="I1707" s="1"/>
      <c r="J1707" s="3"/>
      <c r="K1707" s="3"/>
    </row>
    <row r="1708" spans="9:11" ht="18.75">
      <c r="I1708" s="1"/>
      <c r="J1708" s="3"/>
      <c r="K1708" s="3"/>
    </row>
    <row r="1709" spans="9:11" ht="18.75">
      <c r="I1709" s="1"/>
      <c r="J1709" s="3"/>
      <c r="K1709" s="3"/>
    </row>
    <row r="1710" spans="9:11" ht="18.75">
      <c r="I1710" s="1"/>
      <c r="J1710" s="3"/>
      <c r="K1710" s="3"/>
    </row>
    <row r="1711" spans="9:11" ht="18.75">
      <c r="I1711" s="1"/>
      <c r="J1711" s="3"/>
      <c r="K1711" s="3"/>
    </row>
    <row r="1712" spans="9:11" ht="18.75">
      <c r="I1712" s="1"/>
      <c r="J1712" s="3"/>
      <c r="K1712" s="3"/>
    </row>
    <row r="1713" spans="9:11" ht="18.75">
      <c r="I1713" s="1"/>
      <c r="J1713" s="3"/>
      <c r="K1713" s="3"/>
    </row>
    <row r="1714" spans="9:11" ht="18.75">
      <c r="I1714" s="1"/>
      <c r="J1714" s="3"/>
      <c r="K1714" s="3"/>
    </row>
    <row r="1715" spans="9:11" ht="18.75">
      <c r="I1715" s="1"/>
      <c r="J1715" s="3"/>
      <c r="K1715" s="3"/>
    </row>
    <row r="1716" spans="9:11" ht="18.75">
      <c r="I1716" s="1"/>
      <c r="J1716" s="3"/>
      <c r="K1716" s="3"/>
    </row>
    <row r="1717" spans="9:11" ht="18.75">
      <c r="I1717" s="1"/>
      <c r="J1717" s="3"/>
      <c r="K1717" s="3"/>
    </row>
    <row r="1718" spans="9:11" ht="18.75">
      <c r="I1718" s="1"/>
      <c r="J1718" s="3"/>
      <c r="K1718" s="3"/>
    </row>
    <row r="1719" spans="9:11" ht="18.75">
      <c r="I1719" s="1"/>
      <c r="J1719" s="3"/>
      <c r="K1719" s="3"/>
    </row>
    <row r="1720" spans="9:11" ht="18.75">
      <c r="I1720" s="1"/>
      <c r="J1720" s="3"/>
      <c r="K1720" s="3"/>
    </row>
    <row r="1721" spans="9:11" ht="18.75">
      <c r="I1721" s="1"/>
      <c r="J1721" s="3"/>
      <c r="K1721" s="3"/>
    </row>
    <row r="1722" spans="9:11" ht="18.75">
      <c r="I1722" s="1"/>
      <c r="J1722" s="3"/>
      <c r="K1722" s="3"/>
    </row>
    <row r="1723" spans="9:11" ht="18.75">
      <c r="I1723" s="1"/>
      <c r="J1723" s="3"/>
      <c r="K1723" s="3"/>
    </row>
    <row r="1724" spans="9:11" ht="18.75">
      <c r="I1724" s="1"/>
      <c r="J1724" s="3"/>
      <c r="K1724" s="3"/>
    </row>
    <row r="1725" spans="9:11" ht="18.75">
      <c r="I1725" s="1"/>
      <c r="J1725" s="3"/>
      <c r="K1725" s="3"/>
    </row>
    <row r="1726" spans="9:11" ht="18.75">
      <c r="I1726" s="1"/>
      <c r="J1726" s="3"/>
      <c r="K1726" s="3"/>
    </row>
    <row r="1727" spans="10:11" ht="18.75">
      <c r="J1727" s="3"/>
      <c r="K1727" s="3"/>
    </row>
    <row r="1728" spans="10:11" ht="18.75">
      <c r="J1728" s="3"/>
      <c r="K1728" s="3"/>
    </row>
  </sheetData>
  <sheetProtection/>
  <mergeCells count="121">
    <mergeCell ref="E1:I1"/>
    <mergeCell ref="B164:B166"/>
    <mergeCell ref="B198:H198"/>
    <mergeCell ref="C191:C194"/>
    <mergeCell ref="B191:B194"/>
    <mergeCell ref="E191:E194"/>
    <mergeCell ref="C8:C10"/>
    <mergeCell ref="C16:C18"/>
    <mergeCell ref="B16:B18"/>
    <mergeCell ref="E16:E19"/>
    <mergeCell ref="C22:C25"/>
    <mergeCell ref="B22:B25"/>
    <mergeCell ref="E22:E25"/>
    <mergeCell ref="E93:E99"/>
    <mergeCell ref="C12:C14"/>
    <mergeCell ref="B12:B14"/>
    <mergeCell ref="E12:E15"/>
    <mergeCell ref="C62:C64"/>
    <mergeCell ref="E62:E66"/>
    <mergeCell ref="E48:E56"/>
    <mergeCell ref="E58:E61"/>
    <mergeCell ref="C58:C60"/>
    <mergeCell ref="C2:H2"/>
    <mergeCell ref="F3:H3"/>
    <mergeCell ref="F4:H4"/>
    <mergeCell ref="C3:C5"/>
    <mergeCell ref="D3:D5"/>
    <mergeCell ref="E3:E5"/>
    <mergeCell ref="B3:B5"/>
    <mergeCell ref="C7:I7"/>
    <mergeCell ref="B8:B10"/>
    <mergeCell ref="E8:E10"/>
    <mergeCell ref="B26:I26"/>
    <mergeCell ref="E20:E21"/>
    <mergeCell ref="E27:E47"/>
    <mergeCell ref="C48:C50"/>
    <mergeCell ref="E67:E70"/>
    <mergeCell ref="B71:I71"/>
    <mergeCell ref="E72:E74"/>
    <mergeCell ref="C75:C77"/>
    <mergeCell ref="E75:E78"/>
    <mergeCell ref="C67:C70"/>
    <mergeCell ref="C72:C73"/>
    <mergeCell ref="B72:B73"/>
    <mergeCell ref="B75:B77"/>
    <mergeCell ref="B62:B65"/>
    <mergeCell ref="B48:B55"/>
    <mergeCell ref="B27:B46"/>
    <mergeCell ref="B88:B91"/>
    <mergeCell ref="C88:C91"/>
    <mergeCell ref="E88:E91"/>
    <mergeCell ref="B92:I92"/>
    <mergeCell ref="C100:C102"/>
    <mergeCell ref="E100:E103"/>
    <mergeCell ref="B58:B60"/>
    <mergeCell ref="B67:B70"/>
    <mergeCell ref="E79:E82"/>
    <mergeCell ref="C83:C85"/>
    <mergeCell ref="E83:E87"/>
    <mergeCell ref="B79:B81"/>
    <mergeCell ref="C79:C81"/>
    <mergeCell ref="B93:B98"/>
    <mergeCell ref="B100:B102"/>
    <mergeCell ref="B83:B86"/>
    <mergeCell ref="C163:I163"/>
    <mergeCell ref="B112:B115"/>
    <mergeCell ref="C112:C115"/>
    <mergeCell ref="E112:E115"/>
    <mergeCell ref="B116:I116"/>
    <mergeCell ref="E144:E147"/>
    <mergeCell ref="C127:C129"/>
    <mergeCell ref="E127:E130"/>
    <mergeCell ref="E117:E126"/>
    <mergeCell ref="C131:C133"/>
    <mergeCell ref="B131:B133"/>
    <mergeCell ref="E131:E134"/>
    <mergeCell ref="B135:B137"/>
    <mergeCell ref="C135:C137"/>
    <mergeCell ref="E135:E138"/>
    <mergeCell ref="B139:B142"/>
    <mergeCell ref="C139:C142"/>
    <mergeCell ref="B158:B161"/>
    <mergeCell ref="C158:C161"/>
    <mergeCell ref="E158:E161"/>
    <mergeCell ref="E139:E142"/>
    <mergeCell ref="B152:B154"/>
    <mergeCell ref="C152:C154"/>
    <mergeCell ref="E152:E155"/>
    <mergeCell ref="B117:B125"/>
    <mergeCell ref="B127:B129"/>
    <mergeCell ref="B144:B146"/>
    <mergeCell ref="B148:B150"/>
    <mergeCell ref="C148:C150"/>
    <mergeCell ref="E148:E151"/>
    <mergeCell ref="B162:I162"/>
    <mergeCell ref="B104:B106"/>
    <mergeCell ref="C104:C106"/>
    <mergeCell ref="E104:E107"/>
    <mergeCell ref="B108:B110"/>
    <mergeCell ref="B143:I143"/>
    <mergeCell ref="C144:C146"/>
    <mergeCell ref="C108:C110"/>
    <mergeCell ref="E108:E111"/>
    <mergeCell ref="E156:E157"/>
    <mergeCell ref="C180:I180"/>
    <mergeCell ref="E181:E187"/>
    <mergeCell ref="B186:B187"/>
    <mergeCell ref="C186:C187"/>
    <mergeCell ref="C188:C190"/>
    <mergeCell ref="B188:B190"/>
    <mergeCell ref="E188:E190"/>
    <mergeCell ref="C164:C166"/>
    <mergeCell ref="E164:E168"/>
    <mergeCell ref="C169:I169"/>
    <mergeCell ref="B176:B179"/>
    <mergeCell ref="C176:C179"/>
    <mergeCell ref="E176:E179"/>
    <mergeCell ref="C170:C172"/>
    <mergeCell ref="B170:B172"/>
    <mergeCell ref="E170:E172"/>
    <mergeCell ref="E174:E175"/>
  </mergeCells>
  <printOptions/>
  <pageMargins left="0.3937007874015748" right="0.1968503937007874" top="0.3937007874015748" bottom="0.1968503937007874" header="0.31496062992125984" footer="0.31496062992125984"/>
  <pageSetup horizontalDpi="180" verticalDpi="180" orientation="landscape" paperSize="9" scale="45" r:id="rId3"/>
  <rowBreaks count="3" manualBreakCount="3">
    <brk id="25" max="255" man="1"/>
    <brk id="87" max="255" man="1"/>
    <brk id="142" max="255" man="1"/>
  </rowBreaks>
  <colBreaks count="1" manualBreakCount="1">
    <brk id="16" max="65535" man="1"/>
  </colBreaks>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2021-11-29T10:57:59Z</dcterms:modified>
  <cp:category/>
  <cp:version/>
  <cp:contentType/>
  <cp:contentStatus/>
</cp:coreProperties>
</file>