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500" windowHeight="910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'Лист1'!$A$1:$J$133</definedName>
  </definedNames>
  <calcPr fullCalcOnLoad="1"/>
</workbook>
</file>

<file path=xl/sharedStrings.xml><?xml version="1.0" encoding="utf-8"?>
<sst xmlns="http://schemas.openxmlformats.org/spreadsheetml/2006/main" count="218" uniqueCount="139">
  <si>
    <t>Ліміти споживання енергоносіїв</t>
  </si>
  <si>
    <t>КВК</t>
  </si>
  <si>
    <t>Найменування головного розпорядника коштів</t>
  </si>
  <si>
    <t>Всього:</t>
  </si>
  <si>
    <t>Відділ освіти Новокаховської міської ради</t>
  </si>
  <si>
    <t>Відділ культури і туризму Новокаховської міської ради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</si>
  <si>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</si>
  <si>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</si>
  <si>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</si>
  <si>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</si>
  <si>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</si>
  <si>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Спеціальний фонд</t>
  </si>
  <si>
    <t>Назва бюджетного закладу</t>
  </si>
  <si>
    <t>Д/с № 1</t>
  </si>
  <si>
    <t>я/с № 1</t>
  </si>
  <si>
    <t>я/с № 2</t>
  </si>
  <si>
    <t>я/с № 3</t>
  </si>
  <si>
    <t xml:space="preserve">я/с № 4 </t>
  </si>
  <si>
    <t>я/с № 5</t>
  </si>
  <si>
    <t>я/с № 6</t>
  </si>
  <si>
    <t>я/с №7</t>
  </si>
  <si>
    <t>я/с № 8</t>
  </si>
  <si>
    <t>я/с № 9</t>
  </si>
  <si>
    <t>я/с № 11</t>
  </si>
  <si>
    <t>я/с № 15</t>
  </si>
  <si>
    <t>я/с № 18</t>
  </si>
  <si>
    <t xml:space="preserve">водовідведення </t>
  </si>
  <si>
    <t xml:space="preserve">водопостачання </t>
  </si>
  <si>
    <t>Разом :</t>
  </si>
  <si>
    <t>Складова частина  міського бюджету</t>
  </si>
  <si>
    <t>ЗОШ № 1</t>
  </si>
  <si>
    <t>НВК № 2</t>
  </si>
  <si>
    <t>ЗОШ № 3</t>
  </si>
  <si>
    <t>ЗОШ № 6</t>
  </si>
  <si>
    <t>ЗОШ № 8</t>
  </si>
  <si>
    <t>Гімназія</t>
  </si>
  <si>
    <t>ЗОШ № 10</t>
  </si>
  <si>
    <t>Дніпрянська ЗОШ</t>
  </si>
  <si>
    <t>Ліцей</t>
  </si>
  <si>
    <t>Корсунська ЗОШ</t>
  </si>
  <si>
    <t>Маслівська  ЗОШ</t>
  </si>
  <si>
    <t>Разом:</t>
  </si>
  <si>
    <t>Дошкільні</t>
  </si>
  <si>
    <t>заклади</t>
  </si>
  <si>
    <t xml:space="preserve">Загальноосвітні </t>
  </si>
  <si>
    <t>школи</t>
  </si>
  <si>
    <t>Позашкільні</t>
  </si>
  <si>
    <t>Станція юних туристів</t>
  </si>
  <si>
    <t>Станція юних техніків</t>
  </si>
  <si>
    <t>Станція юних натуралістів</t>
  </si>
  <si>
    <t>Будинок дитячої творчості</t>
  </si>
  <si>
    <t>Централізована  бухгалтерія</t>
  </si>
  <si>
    <t>Музей історії міста</t>
  </si>
  <si>
    <t>Картинна гелерея</t>
  </si>
  <si>
    <t>Будинок - музей Бахути</t>
  </si>
  <si>
    <t>Дитяча музична школа</t>
  </si>
  <si>
    <t>Дитяча школа мистецтв</t>
  </si>
  <si>
    <t>Новокаховської міської ради</t>
  </si>
  <si>
    <t>Виконавчий комітет</t>
  </si>
  <si>
    <t>"Освіта"</t>
  </si>
  <si>
    <t>Управління  праці</t>
  </si>
  <si>
    <t>Територіальний центр  соціального обслуговування пенсіонерів  та одиноких непрацездатних громадян</t>
  </si>
  <si>
    <t xml:space="preserve">Центр соціальної  реабілітації дітей - інвалідів </t>
  </si>
  <si>
    <t>Відділ культури</t>
  </si>
  <si>
    <t>Відділ освіти</t>
  </si>
  <si>
    <t>Управління праці та соціального  захисту населення  Новокаховської міської ради</t>
  </si>
  <si>
    <t>Централізована бібліотечна система</t>
  </si>
  <si>
    <t>Управління з надзвичайних ситуацій та цивільного захисту населення  Новокаховської міської ради</t>
  </si>
  <si>
    <t>Управління НС і ЦЗН</t>
  </si>
  <si>
    <t>Дитячо -юнацька спортивна школа</t>
  </si>
  <si>
    <t>Методичний кабінет</t>
  </si>
  <si>
    <t>Фінансове управління Новкаховської міської ради</t>
  </si>
  <si>
    <t>Фінансове управління</t>
  </si>
  <si>
    <t>Всього по бюджету:</t>
  </si>
  <si>
    <t>Тенісні корти</t>
  </si>
  <si>
    <t>Виконавчий комітет Новокаховської міської ради</t>
  </si>
  <si>
    <t>до рішення  виконавчого комітету</t>
  </si>
  <si>
    <t xml:space="preserve">Додаток </t>
  </si>
  <si>
    <t>Вього</t>
  </si>
  <si>
    <t>10</t>
  </si>
  <si>
    <t>11</t>
  </si>
  <si>
    <t>Управління містобудування та  архітектури Новокаховської міської ради</t>
  </si>
  <si>
    <t>ЗОШ № 5</t>
  </si>
  <si>
    <t>ЗОШ № 7</t>
  </si>
  <si>
    <t>Відділ у  справах сім'ї, молоді, фізичної культури  і спорту Новкаховської міської ради</t>
  </si>
  <si>
    <t xml:space="preserve">Міський Центр соціальних служб для сім'ї, дітей та молоді </t>
  </si>
  <si>
    <t>Перший заступник міського голови</t>
  </si>
  <si>
    <t>Л.Г.Чурсинов</t>
  </si>
  <si>
    <t>Управління  містобудування і архітектури</t>
  </si>
  <si>
    <t>Відділ реєстрації  Новокаховської міської ради</t>
  </si>
  <si>
    <t>Відділ реєстрації</t>
  </si>
  <si>
    <t>КПКВ</t>
  </si>
  <si>
    <t xml:space="preserve"> Комунальна установа "Трудовий архів"</t>
  </si>
  <si>
    <t>ЗОШ  № 4</t>
  </si>
  <si>
    <t>ЗОШ №1</t>
  </si>
  <si>
    <t xml:space="preserve">Палац культури </t>
  </si>
  <si>
    <t>Будинок культури м. Таврійськ</t>
  </si>
  <si>
    <t>я/с"Джерельце"м.Таврійськ</t>
  </si>
  <si>
    <t>я/с"Дзвіночок"м.Таврійськ</t>
  </si>
  <si>
    <t>0210150</t>
  </si>
  <si>
    <t xml:space="preserve"> Архівний відділ </t>
  </si>
  <si>
    <t>0210180</t>
  </si>
  <si>
    <t>02</t>
  </si>
  <si>
    <t>06</t>
  </si>
  <si>
    <t>08</t>
  </si>
  <si>
    <t>0813104</t>
  </si>
  <si>
    <t>0813105</t>
  </si>
  <si>
    <t>0813121</t>
  </si>
  <si>
    <t>16</t>
  </si>
  <si>
    <t>17</t>
  </si>
  <si>
    <t>Відділ  державного  архітектурно - будівельного контролю Новокаховської міської ради</t>
  </si>
  <si>
    <t xml:space="preserve">Управління   державного архітектурно - будівельного контролю </t>
  </si>
  <si>
    <t>37</t>
  </si>
  <si>
    <t>0212010</t>
  </si>
  <si>
    <t>0610160</t>
  </si>
  <si>
    <t>0810160</t>
  </si>
  <si>
    <t>1110160</t>
  </si>
  <si>
    <t xml:space="preserve">Орендовані примішення </t>
  </si>
  <si>
    <t xml:space="preserve">Централізована бухгалтерія </t>
  </si>
  <si>
    <t>Відділ у справах сім"ї, молоді, ФК і спорту</t>
  </si>
  <si>
    <t>0611000</t>
  </si>
  <si>
    <t>0611010</t>
  </si>
  <si>
    <t>0611020</t>
  </si>
  <si>
    <t>0611150</t>
  </si>
  <si>
    <t>0611090</t>
  </si>
  <si>
    <t>0611161</t>
  </si>
  <si>
    <t>0615031</t>
  </si>
  <si>
    <t>для  бюджетних установ та організацій на 2019 рік</t>
  </si>
  <si>
    <t>КНП "Центральна міська лікарня міста Нова Каховка"</t>
  </si>
  <si>
    <t>Відділ з питань управління комунальним майном , інфраструктури Дніпрянського старостинського округу   Новокаховської міської ради</t>
  </si>
  <si>
    <t xml:space="preserve">Відділ </t>
  </si>
  <si>
    <t>я/с № 13</t>
  </si>
  <si>
    <t>я/с № 14</t>
  </si>
  <si>
    <t>Інклюзивно -ресурсний центр</t>
  </si>
  <si>
    <t>Будинок культури  смт.Дніпряни</t>
  </si>
  <si>
    <t>Клуб с. Корсунка</t>
  </si>
  <si>
    <t>Клуб с. Нові Лагері</t>
  </si>
  <si>
    <t>Клуб с. Піщане</t>
  </si>
  <si>
    <r>
      <t xml:space="preserve">від </t>
    </r>
    <r>
      <rPr>
        <i/>
        <sz val="10"/>
        <rFont val="Arial Cyr"/>
        <family val="0"/>
      </rPr>
      <t xml:space="preserve">22.01.2019 </t>
    </r>
    <r>
      <rPr>
        <sz val="10"/>
        <rFont val="Arial Cyr"/>
        <family val="0"/>
      </rPr>
      <t>№ 3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</si>
</sst>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3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1" fillId="0" borderId="23" xfId="0" applyNumberFormat="1" applyFont="1" applyFill="1" applyBorder="1" applyAlignment="1">
      <alignment horizontal="center" vertical="top" wrapText="1"/>
    </xf>
    <xf numFmtId="176" fontId="8" fillId="0" borderId="24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1" fillId="0" borderId="23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8" fillId="0" borderId="11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177" fontId="1" fillId="0" borderId="27" xfId="0" applyNumberFormat="1" applyFont="1" applyFill="1" applyBorder="1" applyAlignment="1">
      <alignment horizontal="center"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177" fontId="1" fillId="0" borderId="25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8" fillId="0" borderId="24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1" fillId="0" borderId="29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center" wrapText="1"/>
    </xf>
    <xf numFmtId="177" fontId="1" fillId="0" borderId="31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wrapText="1"/>
    </xf>
    <xf numFmtId="176" fontId="12" fillId="0" borderId="2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176" fontId="1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12" fillId="0" borderId="19" xfId="0" applyNumberFormat="1" applyFont="1" applyFill="1" applyBorder="1" applyAlignment="1">
      <alignment horizontal="center" vertical="center" wrapText="1"/>
    </xf>
    <xf numFmtId="176" fontId="12" fillId="0" borderId="26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Fill="1" applyBorder="1" applyAlignment="1">
      <alignment horizontal="center" vertical="center" wrapText="1"/>
    </xf>
    <xf numFmtId="176" fontId="12" fillId="0" borderId="14" xfId="0" applyNumberFormat="1" applyFont="1" applyFill="1" applyBorder="1" applyAlignment="1">
      <alignment horizontal="center" vertical="center" wrapText="1"/>
    </xf>
    <xf numFmtId="176" fontId="12" fillId="0" borderId="32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3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6" fontId="12" fillId="0" borderId="35" xfId="0" applyNumberFormat="1" applyFont="1" applyFill="1" applyBorder="1" applyAlignment="1">
      <alignment horizontal="center" vertical="top" wrapText="1"/>
    </xf>
    <xf numFmtId="176" fontId="12" fillId="0" borderId="11" xfId="0" applyNumberFormat="1" applyFont="1" applyFill="1" applyBorder="1" applyAlignment="1">
      <alignment horizontal="center" vertical="top" wrapText="1"/>
    </xf>
    <xf numFmtId="176" fontId="12" fillId="0" borderId="16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76" fontId="1" fillId="0" borderId="32" xfId="0" applyNumberFormat="1" applyFont="1" applyFill="1" applyBorder="1" applyAlignment="1">
      <alignment horizontal="center" vertical="top" wrapText="1"/>
    </xf>
    <xf numFmtId="176" fontId="2" fillId="0" borderId="33" xfId="0" applyNumberFormat="1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176" fontId="8" fillId="0" borderId="26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/>
    </xf>
    <xf numFmtId="2" fontId="12" fillId="0" borderId="41" xfId="0" applyNumberFormat="1" applyFont="1" applyFill="1" applyBorder="1" applyAlignment="1">
      <alignment horizontal="center" vertical="center"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/>
    </xf>
    <xf numFmtId="177" fontId="12" fillId="0" borderId="35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7" fontId="13" fillId="0" borderId="35" xfId="0" applyNumberFormat="1" applyFont="1" applyFill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center" vertical="center" wrapText="1"/>
    </xf>
    <xf numFmtId="176" fontId="12" fillId="0" borderId="46" xfId="0" applyNumberFormat="1" applyFont="1" applyFill="1" applyBorder="1" applyAlignment="1">
      <alignment horizontal="center" vertical="center" wrapText="1"/>
    </xf>
    <xf numFmtId="177" fontId="13" fillId="0" borderId="38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 vertical="center" wrapText="1"/>
    </xf>
    <xf numFmtId="177" fontId="12" fillId="0" borderId="38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176" fontId="1" fillId="0" borderId="33" xfId="0" applyNumberFormat="1" applyFont="1" applyFill="1" applyBorder="1" applyAlignment="1">
      <alignment horizontal="center" vertical="top" wrapText="1"/>
    </xf>
    <xf numFmtId="177" fontId="2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76" fontId="1" fillId="0" borderId="31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176" fontId="12" fillId="0" borderId="17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177" fontId="12" fillId="0" borderId="26" xfId="0" applyNumberFormat="1" applyFont="1" applyFill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 horizontal="center" vertical="center" wrapText="1"/>
    </xf>
    <xf numFmtId="176" fontId="12" fillId="0" borderId="30" xfId="0" applyNumberFormat="1" applyFont="1" applyFill="1" applyBorder="1" applyAlignment="1">
      <alignment horizontal="center" vertical="center" wrapText="1"/>
    </xf>
    <xf numFmtId="176" fontId="12" fillId="0" borderId="31" xfId="0" applyNumberFormat="1" applyFont="1" applyFill="1" applyBorder="1" applyAlignment="1">
      <alignment horizontal="center" vertical="center" wrapText="1"/>
    </xf>
    <xf numFmtId="2" fontId="12" fillId="0" borderId="43" xfId="0" applyNumberFormat="1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top" wrapText="1"/>
    </xf>
    <xf numFmtId="177" fontId="12" fillId="0" borderId="24" xfId="0" applyNumberFormat="1" applyFont="1" applyFill="1" applyBorder="1" applyAlignment="1">
      <alignment horizontal="center" vertical="top" wrapText="1"/>
    </xf>
    <xf numFmtId="176" fontId="12" fillId="0" borderId="24" xfId="0" applyNumberFormat="1" applyFont="1" applyFill="1" applyBorder="1" applyAlignment="1">
      <alignment horizontal="center" vertical="top" wrapText="1"/>
    </xf>
    <xf numFmtId="176" fontId="6" fillId="0" borderId="25" xfId="0" applyNumberFormat="1" applyFont="1" applyFill="1" applyBorder="1" applyAlignment="1">
      <alignment horizontal="center" vertical="top" wrapText="1"/>
    </xf>
    <xf numFmtId="176" fontId="6" fillId="0" borderId="43" xfId="0" applyNumberFormat="1" applyFont="1" applyFill="1" applyBorder="1" applyAlignment="1">
      <alignment horizontal="center" vertical="top" wrapText="1"/>
    </xf>
    <xf numFmtId="177" fontId="12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distributed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showZeros="0" tabSelected="1" zoomScale="65" zoomScaleNormal="65" zoomScaleSheetLayoutView="75" zoomScalePageLayoutView="0" workbookViewId="0" topLeftCell="C1">
      <selection activeCell="I4" sqref="I4"/>
    </sheetView>
  </sheetViews>
  <sheetFormatPr defaultColWidth="9.00390625" defaultRowHeight="12.75"/>
  <cols>
    <col min="1" max="1" width="6.875" style="2" customWidth="1"/>
    <col min="2" max="2" width="33.75390625" style="0" customWidth="1"/>
    <col min="3" max="3" width="16.00390625" style="0" customWidth="1"/>
    <col min="4" max="4" width="21.875" style="0" customWidth="1"/>
    <col min="5" max="5" width="33.00390625" style="29" customWidth="1"/>
    <col min="6" max="6" width="19.875" style="0" customWidth="1"/>
    <col min="7" max="7" width="17.875" style="0" customWidth="1"/>
    <col min="8" max="8" width="20.50390625" style="0" customWidth="1"/>
    <col min="9" max="9" width="19.50390625" style="0" customWidth="1"/>
    <col min="10" max="10" width="20.875" style="0" customWidth="1"/>
  </cols>
  <sheetData>
    <row r="1" ht="15">
      <c r="I1" t="s">
        <v>77</v>
      </c>
    </row>
    <row r="2" spans="9:10" ht="15">
      <c r="I2" s="9" t="s">
        <v>76</v>
      </c>
      <c r="J2" s="10"/>
    </row>
    <row r="3" spans="9:10" ht="15">
      <c r="I3" s="9" t="s">
        <v>57</v>
      </c>
      <c r="J3" s="10"/>
    </row>
    <row r="4" spans="9:10" ht="15">
      <c r="I4" s="9" t="s">
        <v>138</v>
      </c>
      <c r="J4" s="11"/>
    </row>
    <row r="5" spans="9:10" ht="15">
      <c r="I5" s="9"/>
      <c r="J5" s="11"/>
    </row>
    <row r="7" spans="1:10" ht="17.25">
      <c r="A7" s="290" t="s">
        <v>0</v>
      </c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7.25">
      <c r="A8" s="290" t="s">
        <v>127</v>
      </c>
      <c r="B8" s="291"/>
      <c r="C8" s="291"/>
      <c r="D8" s="291"/>
      <c r="E8" s="291"/>
      <c r="F8" s="291"/>
      <c r="G8" s="291"/>
      <c r="H8" s="291"/>
      <c r="I8" s="291"/>
      <c r="J8" s="291"/>
    </row>
    <row r="9" ht="18" thickBot="1">
      <c r="A9" s="3"/>
    </row>
    <row r="10" spans="1:10" ht="18.75" customHeight="1">
      <c r="A10" s="298" t="s">
        <v>1</v>
      </c>
      <c r="B10" s="292" t="s">
        <v>2</v>
      </c>
      <c r="C10" s="245" t="s">
        <v>91</v>
      </c>
      <c r="D10" s="245" t="s">
        <v>29</v>
      </c>
      <c r="E10" s="303" t="s">
        <v>12</v>
      </c>
      <c r="F10" s="292" t="s">
        <v>8</v>
      </c>
      <c r="G10" s="305" t="s">
        <v>6</v>
      </c>
      <c r="H10" s="306"/>
      <c r="I10" s="292" t="s">
        <v>9</v>
      </c>
      <c r="J10" s="295" t="s">
        <v>7</v>
      </c>
    </row>
    <row r="11" spans="1:10" ht="21" customHeight="1">
      <c r="A11" s="299"/>
      <c r="B11" s="301"/>
      <c r="C11" s="269"/>
      <c r="D11" s="269"/>
      <c r="E11" s="304"/>
      <c r="F11" s="293"/>
      <c r="G11" s="307"/>
      <c r="H11" s="308"/>
      <c r="I11" s="293"/>
      <c r="J11" s="296"/>
    </row>
    <row r="12" spans="1:10" ht="35.25" customHeight="1" thickBot="1">
      <c r="A12" s="300"/>
      <c r="B12" s="302"/>
      <c r="C12" s="269"/>
      <c r="D12" s="269"/>
      <c r="E12" s="304"/>
      <c r="F12" s="294"/>
      <c r="G12" s="27" t="s">
        <v>27</v>
      </c>
      <c r="H12" s="27" t="s">
        <v>26</v>
      </c>
      <c r="I12" s="294"/>
      <c r="J12" s="297"/>
    </row>
    <row r="13" spans="1:10" s="48" customFormat="1" ht="26.25" customHeight="1" thickBot="1">
      <c r="A13" s="312" t="s">
        <v>102</v>
      </c>
      <c r="B13" s="255" t="s">
        <v>75</v>
      </c>
      <c r="C13" s="74" t="s">
        <v>99</v>
      </c>
      <c r="D13" s="78" t="s">
        <v>10</v>
      </c>
      <c r="E13" s="26" t="s">
        <v>58</v>
      </c>
      <c r="F13" s="185">
        <v>177.5</v>
      </c>
      <c r="G13" s="185">
        <v>1082.3</v>
      </c>
      <c r="H13" s="185">
        <v>1082.3</v>
      </c>
      <c r="I13" s="185">
        <v>47201</v>
      </c>
      <c r="J13" s="79"/>
    </row>
    <row r="14" spans="1:10" s="48" customFormat="1" ht="26.25" customHeight="1" thickBot="1">
      <c r="A14" s="264"/>
      <c r="B14" s="314"/>
      <c r="C14" s="80" t="s">
        <v>99</v>
      </c>
      <c r="D14" s="81" t="s">
        <v>10</v>
      </c>
      <c r="E14" s="16" t="s">
        <v>100</v>
      </c>
      <c r="F14" s="186">
        <v>75</v>
      </c>
      <c r="G14" s="186">
        <v>170</v>
      </c>
      <c r="H14" s="186">
        <v>120</v>
      </c>
      <c r="I14" s="186">
        <v>3150</v>
      </c>
      <c r="J14" s="76"/>
    </row>
    <row r="15" spans="1:10" s="48" customFormat="1" ht="26.25" customHeight="1">
      <c r="A15" s="264"/>
      <c r="B15" s="314"/>
      <c r="C15" s="312" t="s">
        <v>101</v>
      </c>
      <c r="D15" s="28" t="s">
        <v>10</v>
      </c>
      <c r="E15" s="257" t="s">
        <v>92</v>
      </c>
      <c r="F15" s="84"/>
      <c r="G15" s="84">
        <v>85</v>
      </c>
      <c r="H15" s="84">
        <v>85</v>
      </c>
      <c r="I15" s="84">
        <v>20000</v>
      </c>
      <c r="J15" s="85"/>
    </row>
    <row r="16" spans="1:10" s="48" customFormat="1" ht="26.25" customHeight="1">
      <c r="A16" s="264"/>
      <c r="B16" s="314"/>
      <c r="C16" s="264"/>
      <c r="D16" s="8" t="s">
        <v>11</v>
      </c>
      <c r="E16" s="275"/>
      <c r="F16" s="86"/>
      <c r="G16" s="86">
        <v>15</v>
      </c>
      <c r="H16" s="86">
        <v>15</v>
      </c>
      <c r="I16" s="86">
        <v>1500</v>
      </c>
      <c r="J16" s="87"/>
    </row>
    <row r="17" spans="1:10" s="48" customFormat="1" ht="26.25" customHeight="1" thickBot="1">
      <c r="A17" s="264"/>
      <c r="B17" s="314"/>
      <c r="C17" s="313"/>
      <c r="D17" s="77" t="s">
        <v>41</v>
      </c>
      <c r="E17" s="258"/>
      <c r="F17" s="88"/>
      <c r="G17" s="187">
        <f>G15+G16</f>
        <v>100</v>
      </c>
      <c r="H17" s="187">
        <f>H15+H16</f>
        <v>100</v>
      </c>
      <c r="I17" s="187">
        <f>I15+I16</f>
        <v>21500</v>
      </c>
      <c r="J17" s="89"/>
    </row>
    <row r="18" spans="1:10" s="48" customFormat="1" ht="39" customHeight="1" thickBot="1">
      <c r="A18" s="264"/>
      <c r="B18" s="314"/>
      <c r="C18" s="167" t="s">
        <v>113</v>
      </c>
      <c r="D18" s="78" t="s">
        <v>10</v>
      </c>
      <c r="E18" s="71" t="s">
        <v>128</v>
      </c>
      <c r="F18" s="84">
        <v>2400</v>
      </c>
      <c r="G18" s="84">
        <v>28000</v>
      </c>
      <c r="H18" s="84">
        <v>28000</v>
      </c>
      <c r="I18" s="84">
        <v>617258</v>
      </c>
      <c r="J18" s="188">
        <v>6.383</v>
      </c>
    </row>
    <row r="19" spans="1:10" s="48" customFormat="1" ht="26.25" customHeight="1">
      <c r="A19" s="264"/>
      <c r="B19" s="314"/>
      <c r="C19" s="277" t="s">
        <v>78</v>
      </c>
      <c r="D19" s="92" t="s">
        <v>10</v>
      </c>
      <c r="E19" s="93" t="s">
        <v>41</v>
      </c>
      <c r="F19" s="94">
        <f>F13+F14+F15+F18</f>
        <v>2652.5</v>
      </c>
      <c r="G19" s="94">
        <f>G13+G14+G15+G18</f>
        <v>29337.3</v>
      </c>
      <c r="H19" s="94">
        <f>H13+H14+H15+H18</f>
        <v>29287.3</v>
      </c>
      <c r="I19" s="94">
        <f>I13+I14+I15+I18</f>
        <v>687609</v>
      </c>
      <c r="J19" s="94">
        <f>J13+J14+J15+J18</f>
        <v>6.383</v>
      </c>
    </row>
    <row r="20" spans="1:10" s="48" customFormat="1" ht="26.25" customHeight="1">
      <c r="A20" s="264"/>
      <c r="B20" s="314"/>
      <c r="C20" s="278"/>
      <c r="D20" s="95" t="s">
        <v>11</v>
      </c>
      <c r="E20" s="60" t="s">
        <v>41</v>
      </c>
      <c r="F20" s="96">
        <f>F16</f>
        <v>0</v>
      </c>
      <c r="G20" s="96">
        <f>G16</f>
        <v>15</v>
      </c>
      <c r="H20" s="96">
        <f>H16</f>
        <v>15</v>
      </c>
      <c r="I20" s="96">
        <f>I16</f>
        <v>1500</v>
      </c>
      <c r="J20" s="96">
        <f>J16</f>
        <v>0</v>
      </c>
    </row>
    <row r="21" spans="1:10" s="48" customFormat="1" ht="26.25" customHeight="1" thickBot="1">
      <c r="A21" s="313"/>
      <c r="B21" s="315"/>
      <c r="C21" s="279"/>
      <c r="D21" s="97"/>
      <c r="E21" s="98" t="s">
        <v>41</v>
      </c>
      <c r="F21" s="99">
        <f>F19+F20</f>
        <v>2652.5</v>
      </c>
      <c r="G21" s="99">
        <f>G19+G20</f>
        <v>29352.3</v>
      </c>
      <c r="H21" s="99">
        <f>H19+H20</f>
        <v>29302.3</v>
      </c>
      <c r="I21" s="99">
        <f>I19+I20</f>
        <v>689109</v>
      </c>
      <c r="J21" s="114">
        <f>J19+J20</f>
        <v>6.383</v>
      </c>
    </row>
    <row r="22" spans="1:10" s="48" customFormat="1" ht="27" customHeight="1" thickBot="1">
      <c r="A22" s="264" t="s">
        <v>103</v>
      </c>
      <c r="B22" s="318" t="s">
        <v>4</v>
      </c>
      <c r="C22" s="73" t="s">
        <v>114</v>
      </c>
      <c r="D22" s="7" t="s">
        <v>10</v>
      </c>
      <c r="E22" s="17" t="s">
        <v>64</v>
      </c>
      <c r="F22" s="189">
        <v>20</v>
      </c>
      <c r="G22" s="190">
        <v>56</v>
      </c>
      <c r="H22" s="191">
        <v>56</v>
      </c>
      <c r="I22" s="88">
        <v>2800</v>
      </c>
      <c r="J22" s="75"/>
    </row>
    <row r="23" spans="1:10" s="48" customFormat="1" ht="29.25" customHeight="1" thickBot="1">
      <c r="A23" s="264"/>
      <c r="B23" s="318"/>
      <c r="C23" s="73" t="s">
        <v>120</v>
      </c>
      <c r="D23" s="21" t="s">
        <v>10</v>
      </c>
      <c r="E23" s="17" t="s">
        <v>59</v>
      </c>
      <c r="F23" s="184">
        <f>F41+F56+F66+F67+F70</f>
        <v>6434</v>
      </c>
      <c r="G23" s="184">
        <f>G41+G56+G66+G67+G70</f>
        <v>51133</v>
      </c>
      <c r="H23" s="184">
        <f>H41+H56+H66+H67+H70</f>
        <v>48005</v>
      </c>
      <c r="I23" s="184">
        <f>I41+I56+I66+I67+I70</f>
        <v>1021100</v>
      </c>
      <c r="J23" s="61">
        <f>J41+J56+J66+J67+J70</f>
        <v>454</v>
      </c>
    </row>
    <row r="24" spans="1:10" s="48" customFormat="1" ht="18.75" customHeight="1">
      <c r="A24" s="316"/>
      <c r="B24" s="319"/>
      <c r="C24" s="22"/>
      <c r="D24" s="287" t="s">
        <v>10</v>
      </c>
      <c r="E24" s="135" t="s">
        <v>13</v>
      </c>
      <c r="F24" s="136">
        <v>142</v>
      </c>
      <c r="G24" s="137">
        <v>900</v>
      </c>
      <c r="H24" s="138">
        <v>830</v>
      </c>
      <c r="I24" s="138">
        <v>20011</v>
      </c>
      <c r="J24" s="87"/>
    </row>
    <row r="25" spans="1:10" s="48" customFormat="1" ht="18">
      <c r="A25" s="316"/>
      <c r="B25" s="319"/>
      <c r="C25" s="22"/>
      <c r="D25" s="288"/>
      <c r="E25" s="139" t="s">
        <v>14</v>
      </c>
      <c r="F25" s="140">
        <v>247</v>
      </c>
      <c r="G25" s="137">
        <v>2300</v>
      </c>
      <c r="H25" s="141">
        <v>2230</v>
      </c>
      <c r="I25" s="141">
        <v>44285</v>
      </c>
      <c r="J25" s="91"/>
    </row>
    <row r="26" spans="1:10" s="48" customFormat="1" ht="18">
      <c r="A26" s="316"/>
      <c r="B26" s="319"/>
      <c r="C26" s="22"/>
      <c r="D26" s="288"/>
      <c r="E26" s="139" t="s">
        <v>15</v>
      </c>
      <c r="F26" s="143"/>
      <c r="G26" s="142">
        <v>800</v>
      </c>
      <c r="H26" s="141">
        <v>735</v>
      </c>
      <c r="I26" s="141">
        <v>28600</v>
      </c>
      <c r="J26" s="144">
        <v>16.62</v>
      </c>
    </row>
    <row r="27" spans="1:10" s="48" customFormat="1" ht="18">
      <c r="A27" s="316"/>
      <c r="B27" s="319"/>
      <c r="C27" s="22"/>
      <c r="D27" s="288"/>
      <c r="E27" s="139" t="s">
        <v>16</v>
      </c>
      <c r="F27" s="145">
        <v>239</v>
      </c>
      <c r="G27" s="137">
        <v>2300</v>
      </c>
      <c r="H27" s="141">
        <v>2240</v>
      </c>
      <c r="I27" s="141">
        <v>31471</v>
      </c>
      <c r="J27" s="144"/>
    </row>
    <row r="28" spans="1:10" s="48" customFormat="1" ht="18">
      <c r="A28" s="316"/>
      <c r="B28" s="319"/>
      <c r="C28" s="22"/>
      <c r="D28" s="288"/>
      <c r="E28" s="139" t="s">
        <v>17</v>
      </c>
      <c r="F28" s="140">
        <v>424</v>
      </c>
      <c r="G28" s="137">
        <v>2000</v>
      </c>
      <c r="H28" s="141">
        <v>1935</v>
      </c>
      <c r="I28" s="141">
        <v>32115</v>
      </c>
      <c r="J28" s="144"/>
    </row>
    <row r="29" spans="1:10" s="48" customFormat="1" ht="18">
      <c r="A29" s="316"/>
      <c r="B29" s="319"/>
      <c r="C29" s="83" t="s">
        <v>121</v>
      </c>
      <c r="D29" s="288"/>
      <c r="E29" s="146" t="s">
        <v>18</v>
      </c>
      <c r="F29" s="140"/>
      <c r="G29" s="137">
        <v>1600</v>
      </c>
      <c r="H29" s="141">
        <v>1520</v>
      </c>
      <c r="I29" s="141">
        <v>40000</v>
      </c>
      <c r="J29" s="144">
        <v>32.15</v>
      </c>
    </row>
    <row r="30" spans="1:10" s="48" customFormat="1" ht="16.5">
      <c r="A30" s="316"/>
      <c r="B30" s="319"/>
      <c r="C30" s="23" t="s">
        <v>42</v>
      </c>
      <c r="D30" s="288"/>
      <c r="E30" s="139" t="s">
        <v>19</v>
      </c>
      <c r="F30" s="140">
        <v>60</v>
      </c>
      <c r="G30" s="137">
        <v>2600</v>
      </c>
      <c r="H30" s="141">
        <v>2500</v>
      </c>
      <c r="I30" s="141">
        <v>20707</v>
      </c>
      <c r="J30" s="144"/>
    </row>
    <row r="31" spans="1:10" s="48" customFormat="1" ht="16.5">
      <c r="A31" s="316"/>
      <c r="B31" s="319"/>
      <c r="C31" s="23" t="s">
        <v>43</v>
      </c>
      <c r="D31" s="288"/>
      <c r="E31" s="139" t="s">
        <v>20</v>
      </c>
      <c r="F31" s="140">
        <v>119.8</v>
      </c>
      <c r="G31" s="137">
        <v>850</v>
      </c>
      <c r="H31" s="141">
        <v>775</v>
      </c>
      <c r="I31" s="141">
        <v>21207</v>
      </c>
      <c r="J31" s="144"/>
    </row>
    <row r="32" spans="1:10" s="48" customFormat="1" ht="18">
      <c r="A32" s="316"/>
      <c r="B32" s="319"/>
      <c r="C32" s="22"/>
      <c r="D32" s="288"/>
      <c r="E32" s="139" t="s">
        <v>21</v>
      </c>
      <c r="F32" s="140">
        <v>288</v>
      </c>
      <c r="G32" s="137">
        <v>3000</v>
      </c>
      <c r="H32" s="141">
        <v>2855</v>
      </c>
      <c r="I32" s="141">
        <v>40000</v>
      </c>
      <c r="J32" s="147"/>
    </row>
    <row r="33" spans="1:10" s="48" customFormat="1" ht="18">
      <c r="A33" s="316"/>
      <c r="B33" s="319"/>
      <c r="C33" s="22"/>
      <c r="D33" s="288"/>
      <c r="E33" s="139" t="s">
        <v>22</v>
      </c>
      <c r="F33" s="140">
        <v>478</v>
      </c>
      <c r="G33" s="137">
        <v>3000</v>
      </c>
      <c r="H33" s="138">
        <v>2930</v>
      </c>
      <c r="I33" s="138">
        <v>36482</v>
      </c>
      <c r="J33" s="148"/>
    </row>
    <row r="34" spans="1:10" s="48" customFormat="1" ht="18">
      <c r="A34" s="316"/>
      <c r="B34" s="319"/>
      <c r="C34" s="22"/>
      <c r="D34" s="288"/>
      <c r="E34" s="139" t="s">
        <v>23</v>
      </c>
      <c r="F34" s="140"/>
      <c r="G34" s="137">
        <v>2500</v>
      </c>
      <c r="H34" s="141">
        <v>2425</v>
      </c>
      <c r="I34" s="141">
        <v>30000</v>
      </c>
      <c r="J34" s="144">
        <v>30</v>
      </c>
    </row>
    <row r="35" spans="1:10" s="48" customFormat="1" ht="18">
      <c r="A35" s="316"/>
      <c r="B35" s="319"/>
      <c r="C35" s="22"/>
      <c r="D35" s="288"/>
      <c r="E35" s="139" t="s">
        <v>131</v>
      </c>
      <c r="F35" s="140">
        <v>45</v>
      </c>
      <c r="G35" s="137">
        <v>420</v>
      </c>
      <c r="H35" s="149">
        <v>420</v>
      </c>
      <c r="I35" s="149">
        <v>23000</v>
      </c>
      <c r="J35" s="168"/>
    </row>
    <row r="36" spans="1:10" s="48" customFormat="1" ht="18">
      <c r="A36" s="316"/>
      <c r="B36" s="319"/>
      <c r="C36" s="22"/>
      <c r="D36" s="288"/>
      <c r="E36" s="139" t="s">
        <v>132</v>
      </c>
      <c r="F36" s="140"/>
      <c r="G36" s="137">
        <v>250</v>
      </c>
      <c r="H36" s="149"/>
      <c r="I36" s="149">
        <v>17000</v>
      </c>
      <c r="J36" s="168"/>
    </row>
    <row r="37" spans="1:10" s="48" customFormat="1" ht="18">
      <c r="A37" s="316"/>
      <c r="B37" s="319"/>
      <c r="C37" s="22"/>
      <c r="D37" s="288"/>
      <c r="E37" s="139" t="s">
        <v>24</v>
      </c>
      <c r="F37" s="140">
        <v>332.2</v>
      </c>
      <c r="G37" s="142">
        <v>2500</v>
      </c>
      <c r="H37" s="149">
        <v>2425</v>
      </c>
      <c r="I37" s="149">
        <v>38500</v>
      </c>
      <c r="J37" s="150"/>
    </row>
    <row r="38" spans="1:10" s="48" customFormat="1" ht="20.25" customHeight="1">
      <c r="A38" s="316"/>
      <c r="B38" s="319"/>
      <c r="C38" s="22"/>
      <c r="D38" s="288"/>
      <c r="E38" s="146" t="s">
        <v>25</v>
      </c>
      <c r="F38" s="151"/>
      <c r="G38" s="142">
        <v>1350</v>
      </c>
      <c r="H38" s="90">
        <v>1350</v>
      </c>
      <c r="I38" s="90">
        <v>30920</v>
      </c>
      <c r="J38" s="152">
        <v>30</v>
      </c>
    </row>
    <row r="39" spans="1:10" s="48" customFormat="1" ht="20.25" customHeight="1">
      <c r="A39" s="316"/>
      <c r="B39" s="319"/>
      <c r="C39" s="22"/>
      <c r="D39" s="288"/>
      <c r="E39" s="146" t="s">
        <v>97</v>
      </c>
      <c r="F39" s="151"/>
      <c r="G39" s="142">
        <v>3200</v>
      </c>
      <c r="H39" s="90">
        <v>3200</v>
      </c>
      <c r="I39" s="90">
        <v>67620</v>
      </c>
      <c r="J39" s="152">
        <v>54.205</v>
      </c>
    </row>
    <row r="40" spans="1:10" s="48" customFormat="1" ht="20.25" customHeight="1">
      <c r="A40" s="316"/>
      <c r="B40" s="319"/>
      <c r="C40" s="22"/>
      <c r="D40" s="288"/>
      <c r="E40" s="146" t="s">
        <v>98</v>
      </c>
      <c r="F40" s="151"/>
      <c r="G40" s="142">
        <v>1800</v>
      </c>
      <c r="H40" s="90">
        <v>1800</v>
      </c>
      <c r="I40" s="90">
        <v>38082</v>
      </c>
      <c r="J40" s="152">
        <v>27.025</v>
      </c>
    </row>
    <row r="41" spans="1:10" s="48" customFormat="1" ht="18" thickBot="1">
      <c r="A41" s="316"/>
      <c r="B41" s="319"/>
      <c r="C41" s="49"/>
      <c r="D41" s="289"/>
      <c r="E41" s="69" t="s">
        <v>28</v>
      </c>
      <c r="F41" s="70">
        <f>SUM(F24:F40)</f>
        <v>2375</v>
      </c>
      <c r="G41" s="70">
        <f>SUM(G24:G40)</f>
        <v>31370</v>
      </c>
      <c r="H41" s="70">
        <f>SUM(H24:H40)</f>
        <v>30170</v>
      </c>
      <c r="I41" s="179">
        <f>SUM(I24:I40)</f>
        <v>560000</v>
      </c>
      <c r="J41" s="166">
        <f>SUM(J24:J40)</f>
        <v>190</v>
      </c>
    </row>
    <row r="42" spans="1:10" s="48" customFormat="1" ht="18">
      <c r="A42" s="317"/>
      <c r="B42" s="320"/>
      <c r="C42" s="22"/>
      <c r="D42" s="284" t="s">
        <v>10</v>
      </c>
      <c r="E42" s="216" t="s">
        <v>30</v>
      </c>
      <c r="F42" s="192">
        <v>400</v>
      </c>
      <c r="G42" s="193">
        <v>1650</v>
      </c>
      <c r="H42" s="86">
        <v>1650</v>
      </c>
      <c r="I42" s="86">
        <v>52000</v>
      </c>
      <c r="J42" s="148"/>
    </row>
    <row r="43" spans="1:10" s="48" customFormat="1" ht="18">
      <c r="A43" s="317"/>
      <c r="B43" s="320"/>
      <c r="C43" s="22"/>
      <c r="D43" s="285"/>
      <c r="E43" s="217" t="s">
        <v>31</v>
      </c>
      <c r="F43" s="192">
        <v>700</v>
      </c>
      <c r="G43" s="193">
        <v>3500</v>
      </c>
      <c r="H43" s="90">
        <v>3200</v>
      </c>
      <c r="I43" s="90">
        <v>41500</v>
      </c>
      <c r="J43" s="144"/>
    </row>
    <row r="44" spans="1:10" s="48" customFormat="1" ht="18">
      <c r="A44" s="317"/>
      <c r="B44" s="320"/>
      <c r="C44" s="22"/>
      <c r="D44" s="285"/>
      <c r="E44" s="216" t="s">
        <v>32</v>
      </c>
      <c r="F44" s="192">
        <v>415</v>
      </c>
      <c r="G44" s="194">
        <v>1400</v>
      </c>
      <c r="H44" s="86">
        <v>1400</v>
      </c>
      <c r="I44" s="86">
        <v>35000</v>
      </c>
      <c r="J44" s="148"/>
    </row>
    <row r="45" spans="1:10" s="48" customFormat="1" ht="18">
      <c r="A45" s="317"/>
      <c r="B45" s="320"/>
      <c r="C45" s="22"/>
      <c r="D45" s="285"/>
      <c r="E45" s="218" t="s">
        <v>93</v>
      </c>
      <c r="F45" s="195">
        <v>390</v>
      </c>
      <c r="G45" s="90">
        <v>1300</v>
      </c>
      <c r="H45" s="90">
        <v>1307</v>
      </c>
      <c r="I45" s="90">
        <v>40000</v>
      </c>
      <c r="J45" s="144"/>
    </row>
    <row r="46" spans="1:10" s="48" customFormat="1" ht="18">
      <c r="A46" s="317"/>
      <c r="B46" s="320"/>
      <c r="C46" s="22"/>
      <c r="D46" s="285"/>
      <c r="E46" s="218" t="s">
        <v>82</v>
      </c>
      <c r="F46" s="195"/>
      <c r="G46" s="90">
        <v>900</v>
      </c>
      <c r="H46" s="90">
        <v>900</v>
      </c>
      <c r="I46" s="90">
        <v>36000</v>
      </c>
      <c r="J46" s="196">
        <v>41</v>
      </c>
    </row>
    <row r="47" spans="1:10" s="48" customFormat="1" ht="18">
      <c r="A47" s="317"/>
      <c r="B47" s="320"/>
      <c r="C47" s="83" t="s">
        <v>122</v>
      </c>
      <c r="D47" s="285"/>
      <c r="E47" s="218" t="s">
        <v>33</v>
      </c>
      <c r="F47" s="195"/>
      <c r="G47" s="142">
        <v>1100</v>
      </c>
      <c r="H47" s="90">
        <v>1100</v>
      </c>
      <c r="I47" s="90">
        <v>40500</v>
      </c>
      <c r="J47" s="196">
        <v>72</v>
      </c>
    </row>
    <row r="48" spans="1:10" s="48" customFormat="1" ht="18">
      <c r="A48" s="317"/>
      <c r="B48" s="320"/>
      <c r="C48" s="15"/>
      <c r="D48" s="285"/>
      <c r="E48" s="218" t="s">
        <v>83</v>
      </c>
      <c r="F48" s="195"/>
      <c r="G48" s="142">
        <v>1100</v>
      </c>
      <c r="H48" s="90">
        <v>1100</v>
      </c>
      <c r="I48" s="90">
        <v>22500</v>
      </c>
      <c r="J48" s="196">
        <v>58</v>
      </c>
    </row>
    <row r="49" spans="1:10" s="48" customFormat="1" ht="19.5" customHeight="1">
      <c r="A49" s="317"/>
      <c r="B49" s="320"/>
      <c r="C49" s="24" t="s">
        <v>44</v>
      </c>
      <c r="D49" s="285"/>
      <c r="E49" s="218" t="s">
        <v>34</v>
      </c>
      <c r="F49" s="195">
        <v>800</v>
      </c>
      <c r="G49" s="90">
        <v>1850</v>
      </c>
      <c r="H49" s="90">
        <v>1650</v>
      </c>
      <c r="I49" s="90">
        <v>40000</v>
      </c>
      <c r="J49" s="196"/>
    </row>
    <row r="50" spans="1:10" s="48" customFormat="1" ht="16.5">
      <c r="A50" s="317"/>
      <c r="B50" s="320"/>
      <c r="C50" s="23" t="s">
        <v>45</v>
      </c>
      <c r="D50" s="285"/>
      <c r="E50" s="218" t="s">
        <v>35</v>
      </c>
      <c r="F50" s="195"/>
      <c r="G50" s="90">
        <v>1600</v>
      </c>
      <c r="H50" s="90">
        <v>1600</v>
      </c>
      <c r="I50" s="90">
        <v>30000</v>
      </c>
      <c r="J50" s="196">
        <v>70</v>
      </c>
    </row>
    <row r="51" spans="1:10" s="48" customFormat="1" ht="18">
      <c r="A51" s="317"/>
      <c r="B51" s="320"/>
      <c r="C51" s="22"/>
      <c r="D51" s="285"/>
      <c r="E51" s="218" t="s">
        <v>36</v>
      </c>
      <c r="F51" s="195">
        <v>740</v>
      </c>
      <c r="G51" s="90">
        <v>1800</v>
      </c>
      <c r="H51" s="90">
        <v>1800</v>
      </c>
      <c r="I51" s="90">
        <v>35700</v>
      </c>
      <c r="J51" s="196"/>
    </row>
    <row r="52" spans="1:10" s="48" customFormat="1" ht="19.5" customHeight="1">
      <c r="A52" s="317"/>
      <c r="B52" s="320"/>
      <c r="C52" s="22"/>
      <c r="D52" s="285"/>
      <c r="E52" s="219" t="s">
        <v>38</v>
      </c>
      <c r="F52" s="195">
        <v>115</v>
      </c>
      <c r="G52" s="90">
        <v>1200</v>
      </c>
      <c r="H52" s="90">
        <v>400</v>
      </c>
      <c r="I52" s="90">
        <v>21500</v>
      </c>
      <c r="J52" s="196"/>
    </row>
    <row r="53" spans="1:10" s="48" customFormat="1" ht="19.5" customHeight="1">
      <c r="A53" s="317"/>
      <c r="B53" s="320"/>
      <c r="C53" s="22"/>
      <c r="D53" s="285"/>
      <c r="E53" s="218" t="s">
        <v>37</v>
      </c>
      <c r="F53" s="195">
        <v>300</v>
      </c>
      <c r="G53" s="90">
        <v>900</v>
      </c>
      <c r="H53" s="90">
        <v>900</v>
      </c>
      <c r="I53" s="90">
        <v>18500</v>
      </c>
      <c r="J53" s="196"/>
    </row>
    <row r="54" spans="1:10" s="48" customFormat="1" ht="19.5" customHeight="1">
      <c r="A54" s="317"/>
      <c r="B54" s="320"/>
      <c r="C54" s="22"/>
      <c r="D54" s="285"/>
      <c r="E54" s="135" t="s">
        <v>40</v>
      </c>
      <c r="F54" s="195"/>
      <c r="G54" s="197">
        <v>600</v>
      </c>
      <c r="H54" s="90"/>
      <c r="I54" s="90">
        <v>12500</v>
      </c>
      <c r="J54" s="196">
        <v>23</v>
      </c>
    </row>
    <row r="55" spans="1:10" s="48" customFormat="1" ht="19.5" customHeight="1">
      <c r="A55" s="317"/>
      <c r="B55" s="320"/>
      <c r="C55" s="22"/>
      <c r="D55" s="285"/>
      <c r="E55" s="139" t="s">
        <v>39</v>
      </c>
      <c r="F55" s="195"/>
      <c r="G55" s="90">
        <v>200</v>
      </c>
      <c r="H55" s="90">
        <v>200</v>
      </c>
      <c r="I55" s="90">
        <v>16500</v>
      </c>
      <c r="J55" s="196"/>
    </row>
    <row r="56" spans="1:10" s="48" customFormat="1" ht="18" thickBot="1">
      <c r="A56" s="317"/>
      <c r="B56" s="320"/>
      <c r="C56" s="22"/>
      <c r="D56" s="286"/>
      <c r="E56" s="220" t="s">
        <v>28</v>
      </c>
      <c r="F56" s="198">
        <f>SUM(F42:F55)</f>
        <v>3860</v>
      </c>
      <c r="G56" s="40">
        <f>SUM(G42:G55)</f>
        <v>19100</v>
      </c>
      <c r="H56" s="40">
        <f>SUM(H42:H55)</f>
        <v>17207</v>
      </c>
      <c r="I56" s="40">
        <f>SUM(I42:I55)</f>
        <v>442200</v>
      </c>
      <c r="J56" s="198">
        <f>SUM(J42:J55)</f>
        <v>264</v>
      </c>
    </row>
    <row r="57" spans="1:10" s="48" customFormat="1" ht="18">
      <c r="A57" s="317"/>
      <c r="B57" s="320"/>
      <c r="C57" s="22"/>
      <c r="D57" s="257" t="s">
        <v>11</v>
      </c>
      <c r="E57" s="221" t="s">
        <v>94</v>
      </c>
      <c r="F57" s="199"/>
      <c r="G57" s="200">
        <v>305</v>
      </c>
      <c r="H57" s="200">
        <v>305</v>
      </c>
      <c r="I57" s="200">
        <v>2450</v>
      </c>
      <c r="J57" s="201"/>
    </row>
    <row r="58" spans="1:10" s="48" customFormat="1" ht="18">
      <c r="A58" s="317"/>
      <c r="B58" s="320"/>
      <c r="C58" s="22"/>
      <c r="D58" s="275"/>
      <c r="E58" s="221" t="s">
        <v>31</v>
      </c>
      <c r="F58" s="199"/>
      <c r="G58" s="200">
        <v>114.5</v>
      </c>
      <c r="H58" s="200">
        <v>114.5</v>
      </c>
      <c r="I58" s="200">
        <v>62</v>
      </c>
      <c r="J58" s="202"/>
    </row>
    <row r="59" spans="1:10" s="48" customFormat="1" ht="18">
      <c r="A59" s="317"/>
      <c r="B59" s="320"/>
      <c r="C59" s="22"/>
      <c r="D59" s="275"/>
      <c r="E59" s="221" t="s">
        <v>34</v>
      </c>
      <c r="F59" s="199"/>
      <c r="G59" s="200">
        <v>98</v>
      </c>
      <c r="H59" s="200">
        <v>98</v>
      </c>
      <c r="I59" s="200">
        <v>340</v>
      </c>
      <c r="J59" s="202"/>
    </row>
    <row r="60" spans="1:10" s="48" customFormat="1" ht="18">
      <c r="A60" s="317"/>
      <c r="B60" s="320"/>
      <c r="C60" s="22"/>
      <c r="D60" s="269"/>
      <c r="E60" s="221" t="s">
        <v>38</v>
      </c>
      <c r="F60" s="203"/>
      <c r="G60" s="104">
        <v>111</v>
      </c>
      <c r="H60" s="104">
        <v>111</v>
      </c>
      <c r="I60" s="104">
        <v>1919</v>
      </c>
      <c r="J60" s="204"/>
    </row>
    <row r="61" spans="1:10" s="48" customFormat="1" ht="21" customHeight="1" thickBot="1">
      <c r="A61" s="317"/>
      <c r="B61" s="320"/>
      <c r="C61" s="18"/>
      <c r="D61" s="321"/>
      <c r="E61" s="222" t="s">
        <v>41</v>
      </c>
      <c r="F61" s="181">
        <f>F57+F60</f>
        <v>0</v>
      </c>
      <c r="G61" s="181">
        <f>SUM(G57:G60)</f>
        <v>628.5</v>
      </c>
      <c r="H61" s="181">
        <f>SUM(H57:H60)</f>
        <v>628.5</v>
      </c>
      <c r="I61" s="181">
        <f>SUM(I57:I60)</f>
        <v>4771</v>
      </c>
      <c r="J61" s="182"/>
    </row>
    <row r="62" spans="1:10" s="48" customFormat="1" ht="18">
      <c r="A62" s="317"/>
      <c r="B62" s="320"/>
      <c r="C62" s="175"/>
      <c r="D62" s="257" t="s">
        <v>10</v>
      </c>
      <c r="E62" s="108" t="s">
        <v>47</v>
      </c>
      <c r="F62" s="162">
        <v>25</v>
      </c>
      <c r="G62" s="107">
        <v>141</v>
      </c>
      <c r="H62" s="107">
        <v>106</v>
      </c>
      <c r="I62" s="107">
        <v>2000</v>
      </c>
      <c r="J62" s="163"/>
    </row>
    <row r="63" spans="1:10" s="48" customFormat="1" ht="18">
      <c r="A63" s="317"/>
      <c r="B63" s="320"/>
      <c r="C63" s="176"/>
      <c r="D63" s="275"/>
      <c r="E63" s="25" t="s">
        <v>48</v>
      </c>
      <c r="F63" s="62">
        <v>75</v>
      </c>
      <c r="G63" s="39">
        <v>130</v>
      </c>
      <c r="H63" s="39">
        <v>130</v>
      </c>
      <c r="I63" s="39">
        <v>2340</v>
      </c>
      <c r="J63" s="41"/>
    </row>
    <row r="64" spans="1:10" s="48" customFormat="1" ht="18">
      <c r="A64" s="317"/>
      <c r="B64" s="320"/>
      <c r="C64" s="164" t="s">
        <v>124</v>
      </c>
      <c r="D64" s="275"/>
      <c r="E64" s="25" t="s">
        <v>49</v>
      </c>
      <c r="F64" s="39"/>
      <c r="G64" s="39">
        <v>60</v>
      </c>
      <c r="H64" s="39">
        <v>60</v>
      </c>
      <c r="I64" s="39"/>
      <c r="J64" s="41"/>
    </row>
    <row r="65" spans="1:10" s="48" customFormat="1" ht="20.25" customHeight="1">
      <c r="A65" s="317"/>
      <c r="B65" s="320"/>
      <c r="C65" s="177" t="s">
        <v>46</v>
      </c>
      <c r="D65" s="275"/>
      <c r="E65" s="25" t="s">
        <v>50</v>
      </c>
      <c r="F65" s="62">
        <v>55</v>
      </c>
      <c r="G65" s="39">
        <v>104</v>
      </c>
      <c r="H65" s="39">
        <v>104</v>
      </c>
      <c r="I65" s="39">
        <v>2660</v>
      </c>
      <c r="J65" s="41"/>
    </row>
    <row r="66" spans="1:10" s="48" customFormat="1" ht="18" thickBot="1">
      <c r="A66" s="317"/>
      <c r="B66" s="320"/>
      <c r="C66" s="178" t="s">
        <v>43</v>
      </c>
      <c r="D66" s="256"/>
      <c r="E66" s="65" t="s">
        <v>41</v>
      </c>
      <c r="F66" s="66">
        <f>F62+F63+F64+F65</f>
        <v>155</v>
      </c>
      <c r="G66" s="67">
        <f>G62+G63+G64+G65</f>
        <v>435</v>
      </c>
      <c r="H66" s="67">
        <f>H62+H63+H64+H65</f>
        <v>400</v>
      </c>
      <c r="I66" s="67">
        <f>I62+I63+I64+I65</f>
        <v>7000</v>
      </c>
      <c r="J66" s="68"/>
    </row>
    <row r="67" spans="1:10" s="48" customFormat="1" ht="21.75" customHeight="1" thickBot="1">
      <c r="A67" s="317"/>
      <c r="B67" s="320"/>
      <c r="C67" s="165" t="s">
        <v>123</v>
      </c>
      <c r="D67" s="16" t="s">
        <v>10</v>
      </c>
      <c r="E67" s="20" t="s">
        <v>70</v>
      </c>
      <c r="F67" s="63">
        <v>12</v>
      </c>
      <c r="G67" s="42">
        <v>67</v>
      </c>
      <c r="H67" s="42">
        <v>67</v>
      </c>
      <c r="I67" s="42">
        <v>3000</v>
      </c>
      <c r="J67" s="38"/>
    </row>
    <row r="68" spans="1:10" s="48" customFormat="1" ht="21.75" customHeight="1">
      <c r="A68" s="317"/>
      <c r="B68" s="320"/>
      <c r="C68" s="251" t="s">
        <v>125</v>
      </c>
      <c r="D68" s="257" t="s">
        <v>10</v>
      </c>
      <c r="E68" s="106" t="s">
        <v>51</v>
      </c>
      <c r="F68" s="169">
        <v>20</v>
      </c>
      <c r="G68" s="170">
        <v>115</v>
      </c>
      <c r="H68" s="170">
        <v>115</v>
      </c>
      <c r="I68" s="170">
        <v>7400</v>
      </c>
      <c r="J68" s="171"/>
    </row>
    <row r="69" spans="1:10" s="48" customFormat="1" ht="21.75" customHeight="1">
      <c r="A69" s="317"/>
      <c r="B69" s="320"/>
      <c r="C69" s="282"/>
      <c r="D69" s="275"/>
      <c r="E69" s="25" t="s">
        <v>133</v>
      </c>
      <c r="F69" s="172">
        <v>12</v>
      </c>
      <c r="G69" s="173">
        <v>46</v>
      </c>
      <c r="H69" s="173">
        <v>46</v>
      </c>
      <c r="I69" s="173">
        <v>1500</v>
      </c>
      <c r="J69" s="174"/>
    </row>
    <row r="70" spans="1:10" s="48" customFormat="1" ht="23.25" customHeight="1" thickBot="1">
      <c r="A70" s="317"/>
      <c r="B70" s="320"/>
      <c r="C70" s="283"/>
      <c r="D70" s="256"/>
      <c r="E70" s="65" t="s">
        <v>41</v>
      </c>
      <c r="F70" s="180">
        <f>F68+F69</f>
        <v>32</v>
      </c>
      <c r="G70" s="180">
        <f>G68+G69</f>
        <v>161</v>
      </c>
      <c r="H70" s="180">
        <f>H68+H69</f>
        <v>161</v>
      </c>
      <c r="I70" s="182">
        <f>I68+I69</f>
        <v>8900</v>
      </c>
      <c r="J70" s="127"/>
    </row>
    <row r="71" spans="1:10" s="48" customFormat="1" ht="31.5" thickBot="1">
      <c r="A71" s="317"/>
      <c r="B71" s="320"/>
      <c r="C71" s="134" t="s">
        <v>126</v>
      </c>
      <c r="D71" s="16" t="s">
        <v>10</v>
      </c>
      <c r="E71" s="16" t="s">
        <v>69</v>
      </c>
      <c r="F71" s="64">
        <v>125</v>
      </c>
      <c r="G71" s="43">
        <v>260</v>
      </c>
      <c r="H71" s="43">
        <v>260</v>
      </c>
      <c r="I71" s="43">
        <v>7000</v>
      </c>
      <c r="J71" s="44"/>
    </row>
    <row r="72" spans="1:10" s="48" customFormat="1" ht="21" customHeight="1">
      <c r="A72" s="317"/>
      <c r="B72" s="320"/>
      <c r="C72" s="34"/>
      <c r="D72" s="59" t="s">
        <v>10</v>
      </c>
      <c r="E72" s="30"/>
      <c r="F72" s="183">
        <f>F23+F71+F22</f>
        <v>6579</v>
      </c>
      <c r="G72" s="183">
        <f>G23+G71+G22</f>
        <v>51449</v>
      </c>
      <c r="H72" s="183">
        <f>H23+H71+H22</f>
        <v>48321</v>
      </c>
      <c r="I72" s="183">
        <f>I23+I71+I22</f>
        <v>1030900</v>
      </c>
      <c r="J72" s="57">
        <f>J23+J71+J22</f>
        <v>454</v>
      </c>
    </row>
    <row r="73" spans="1:10" s="48" customFormat="1" ht="21.75" customHeight="1">
      <c r="A73" s="317"/>
      <c r="B73" s="320"/>
      <c r="C73" s="35" t="s">
        <v>3</v>
      </c>
      <c r="D73" s="60" t="s">
        <v>11</v>
      </c>
      <c r="E73" s="31"/>
      <c r="F73" s="54"/>
      <c r="G73" s="46">
        <f>G61</f>
        <v>628.5</v>
      </c>
      <c r="H73" s="46">
        <f>H61</f>
        <v>628.5</v>
      </c>
      <c r="I73" s="46">
        <f>I61</f>
        <v>4771</v>
      </c>
      <c r="J73" s="58"/>
    </row>
    <row r="74" spans="1:10" s="48" customFormat="1" ht="24" customHeight="1" thickBot="1">
      <c r="A74" s="317"/>
      <c r="B74" s="320"/>
      <c r="C74" s="36"/>
      <c r="D74" s="19" t="s">
        <v>3</v>
      </c>
      <c r="E74" s="32"/>
      <c r="F74" s="53">
        <f>F72+F73</f>
        <v>6579</v>
      </c>
      <c r="G74" s="40">
        <f>G72+G73</f>
        <v>52077.5</v>
      </c>
      <c r="H74" s="40">
        <f>H72+H73</f>
        <v>48949.5</v>
      </c>
      <c r="I74" s="40">
        <f>I72+I73</f>
        <v>1035671</v>
      </c>
      <c r="J74" s="56">
        <f>J72+J73</f>
        <v>454</v>
      </c>
    </row>
    <row r="75" spans="1:10" s="48" customFormat="1" ht="24" customHeight="1">
      <c r="A75" s="246" t="s">
        <v>104</v>
      </c>
      <c r="B75" s="253" t="s">
        <v>65</v>
      </c>
      <c r="C75" s="74" t="s">
        <v>115</v>
      </c>
      <c r="D75" s="71" t="s">
        <v>10</v>
      </c>
      <c r="E75" s="101" t="s">
        <v>60</v>
      </c>
      <c r="F75" s="205">
        <v>62.4</v>
      </c>
      <c r="G75" s="185">
        <v>332.3</v>
      </c>
      <c r="H75" s="185">
        <v>215.6</v>
      </c>
      <c r="I75" s="185">
        <v>17600</v>
      </c>
      <c r="J75" s="206">
        <v>2</v>
      </c>
    </row>
    <row r="76" spans="1:10" s="48" customFormat="1" ht="39" customHeight="1">
      <c r="A76" s="309"/>
      <c r="B76" s="310"/>
      <c r="C76" s="102" t="s">
        <v>105</v>
      </c>
      <c r="D76" s="14" t="s">
        <v>10</v>
      </c>
      <c r="E76" s="274" t="s">
        <v>61</v>
      </c>
      <c r="F76" s="195">
        <v>44.4</v>
      </c>
      <c r="G76" s="90">
        <v>178</v>
      </c>
      <c r="H76" s="90">
        <v>145</v>
      </c>
      <c r="I76" s="90">
        <v>2600</v>
      </c>
      <c r="J76" s="103"/>
    </row>
    <row r="77" spans="1:10" s="48" customFormat="1" ht="27.75" customHeight="1">
      <c r="A77" s="309"/>
      <c r="B77" s="310"/>
      <c r="C77" s="102" t="s">
        <v>105</v>
      </c>
      <c r="D77" s="14" t="s">
        <v>11</v>
      </c>
      <c r="E77" s="311"/>
      <c r="F77" s="90"/>
      <c r="G77" s="90"/>
      <c r="H77" s="90"/>
      <c r="I77" s="90">
        <v>2020</v>
      </c>
      <c r="J77" s="103"/>
    </row>
    <row r="78" spans="1:10" s="48" customFormat="1" ht="42.75" customHeight="1">
      <c r="A78" s="309"/>
      <c r="B78" s="310"/>
      <c r="C78" s="73" t="s">
        <v>106</v>
      </c>
      <c r="D78" s="14" t="s">
        <v>10</v>
      </c>
      <c r="E78" s="14" t="s">
        <v>62</v>
      </c>
      <c r="F78" s="195">
        <v>75</v>
      </c>
      <c r="G78" s="90">
        <v>384</v>
      </c>
      <c r="H78" s="90">
        <v>384</v>
      </c>
      <c r="I78" s="90">
        <v>6750</v>
      </c>
      <c r="J78" s="104"/>
    </row>
    <row r="79" spans="1:10" s="48" customFormat="1" ht="39" customHeight="1" thickBot="1">
      <c r="A79" s="309"/>
      <c r="B79" s="310"/>
      <c r="C79" s="73" t="s">
        <v>107</v>
      </c>
      <c r="D79" s="21" t="s">
        <v>10</v>
      </c>
      <c r="E79" s="72" t="s">
        <v>85</v>
      </c>
      <c r="F79" s="207">
        <v>10.3</v>
      </c>
      <c r="G79" s="208">
        <v>24</v>
      </c>
      <c r="H79" s="208">
        <v>24</v>
      </c>
      <c r="I79" s="208">
        <v>1600</v>
      </c>
      <c r="J79" s="105"/>
    </row>
    <row r="80" spans="1:10" s="48" customFormat="1" ht="24" customHeight="1">
      <c r="A80" s="309"/>
      <c r="B80" s="310"/>
      <c r="C80" s="15"/>
      <c r="D80" s="223" t="s">
        <v>10</v>
      </c>
      <c r="E80" s="224"/>
      <c r="F80" s="209">
        <f>F75+F76+F78+F79</f>
        <v>192.10000000000002</v>
      </c>
      <c r="G80" s="209">
        <f>G75+G76+G78+G79</f>
        <v>918.3</v>
      </c>
      <c r="H80" s="209">
        <f>H75+H76+H78+H79</f>
        <v>768.6</v>
      </c>
      <c r="I80" s="209">
        <f>I75+I76+I78+I79</f>
        <v>28550</v>
      </c>
      <c r="J80" s="209">
        <f>J75+J76+J78+J79</f>
        <v>2</v>
      </c>
    </row>
    <row r="81" spans="1:10" s="48" customFormat="1" ht="24" customHeight="1">
      <c r="A81" s="309"/>
      <c r="B81" s="310"/>
      <c r="C81" s="15"/>
      <c r="D81" s="225" t="s">
        <v>11</v>
      </c>
      <c r="E81" s="226"/>
      <c r="F81" s="210">
        <f>F77</f>
        <v>0</v>
      </c>
      <c r="G81" s="211">
        <f>G77</f>
        <v>0</v>
      </c>
      <c r="H81" s="211">
        <f>H77</f>
        <v>0</v>
      </c>
      <c r="I81" s="211">
        <f>I77</f>
        <v>2020</v>
      </c>
      <c r="J81" s="212"/>
    </row>
    <row r="82" spans="1:10" s="48" customFormat="1" ht="24" customHeight="1" thickBot="1">
      <c r="A82" s="247"/>
      <c r="B82" s="254"/>
      <c r="C82" s="18"/>
      <c r="D82" s="19" t="s">
        <v>3</v>
      </c>
      <c r="E82" s="227"/>
      <c r="F82" s="198">
        <f>F80+F81</f>
        <v>192.10000000000002</v>
      </c>
      <c r="G82" s="40">
        <f>G80+G81</f>
        <v>918.3</v>
      </c>
      <c r="H82" s="40">
        <f>H80+H81</f>
        <v>768.6</v>
      </c>
      <c r="I82" s="40">
        <f>I80+I81</f>
        <v>30570</v>
      </c>
      <c r="J82" s="40">
        <f>J80+J81</f>
        <v>2</v>
      </c>
    </row>
    <row r="83" spans="1:10" s="48" customFormat="1" ht="24" customHeight="1">
      <c r="A83" s="312" t="s">
        <v>79</v>
      </c>
      <c r="B83" s="322" t="s">
        <v>5</v>
      </c>
      <c r="C83" s="82">
        <v>1010160</v>
      </c>
      <c r="D83" s="106" t="s">
        <v>10</v>
      </c>
      <c r="E83" s="101" t="s">
        <v>63</v>
      </c>
      <c r="F83" s="213">
        <v>4.7</v>
      </c>
      <c r="G83" s="214">
        <v>13.4</v>
      </c>
      <c r="H83" s="214">
        <v>13.4</v>
      </c>
      <c r="I83" s="214">
        <v>1516</v>
      </c>
      <c r="J83" s="215"/>
    </row>
    <row r="84" spans="1:10" s="48" customFormat="1" ht="35.25" customHeight="1">
      <c r="A84" s="264"/>
      <c r="B84" s="318"/>
      <c r="C84" s="157">
        <v>1014030</v>
      </c>
      <c r="D84" s="25" t="s">
        <v>10</v>
      </c>
      <c r="E84" s="14" t="s">
        <v>66</v>
      </c>
      <c r="F84" s="158">
        <v>35</v>
      </c>
      <c r="G84" s="116">
        <v>220</v>
      </c>
      <c r="H84" s="116">
        <v>206</v>
      </c>
      <c r="I84" s="116">
        <v>14980</v>
      </c>
      <c r="J84" s="159">
        <v>12</v>
      </c>
    </row>
    <row r="85" spans="1:10" s="48" customFormat="1" ht="24" customHeight="1">
      <c r="A85" s="264"/>
      <c r="B85" s="318"/>
      <c r="C85" s="157"/>
      <c r="D85" s="324" t="s">
        <v>10</v>
      </c>
      <c r="E85" s="25" t="s">
        <v>52</v>
      </c>
      <c r="F85" s="55">
        <v>46</v>
      </c>
      <c r="G85" s="37">
        <v>94.5</v>
      </c>
      <c r="H85" s="37">
        <v>20</v>
      </c>
      <c r="I85" s="37">
        <v>800</v>
      </c>
      <c r="J85" s="52"/>
    </row>
    <row r="86" spans="1:10" s="48" customFormat="1" ht="24" customHeight="1">
      <c r="A86" s="264"/>
      <c r="B86" s="318"/>
      <c r="C86" s="157">
        <v>1014040</v>
      </c>
      <c r="D86" s="324"/>
      <c r="E86" s="25" t="s">
        <v>53</v>
      </c>
      <c r="F86" s="55">
        <v>66</v>
      </c>
      <c r="G86" s="37">
        <v>100</v>
      </c>
      <c r="H86" s="37">
        <v>27</v>
      </c>
      <c r="I86" s="37">
        <v>850</v>
      </c>
      <c r="J86" s="52"/>
    </row>
    <row r="87" spans="1:10" s="48" customFormat="1" ht="24" customHeight="1">
      <c r="A87" s="264"/>
      <c r="B87" s="318"/>
      <c r="C87" s="157"/>
      <c r="D87" s="324"/>
      <c r="E87" s="25" t="s">
        <v>54</v>
      </c>
      <c r="F87" s="37"/>
      <c r="G87" s="37"/>
      <c r="H87" s="37"/>
      <c r="I87" s="37">
        <v>250</v>
      </c>
      <c r="J87" s="52">
        <v>1</v>
      </c>
    </row>
    <row r="88" spans="1:10" s="48" customFormat="1" ht="24" customHeight="1">
      <c r="A88" s="264"/>
      <c r="B88" s="318"/>
      <c r="C88" s="160"/>
      <c r="D88" s="324"/>
      <c r="E88" s="60" t="s">
        <v>41</v>
      </c>
      <c r="F88" s="96">
        <f>SUM(F85:F87)</f>
        <v>112</v>
      </c>
      <c r="G88" s="120">
        <f>SUM(G85:G87)</f>
        <v>194.5</v>
      </c>
      <c r="H88" s="120">
        <f>SUM(H85:H87)</f>
        <v>47</v>
      </c>
      <c r="I88" s="120">
        <f>SUM(I85:I87)</f>
        <v>1900</v>
      </c>
      <c r="J88" s="161">
        <f>SUM(J85:J87)</f>
        <v>1</v>
      </c>
    </row>
    <row r="89" spans="1:10" s="48" customFormat="1" ht="24" customHeight="1">
      <c r="A89" s="264"/>
      <c r="B89" s="318"/>
      <c r="C89" s="332">
        <v>1014060</v>
      </c>
      <c r="D89" s="325" t="s">
        <v>10</v>
      </c>
      <c r="E89" s="14" t="s">
        <v>95</v>
      </c>
      <c r="F89" s="158">
        <v>250</v>
      </c>
      <c r="G89" s="116">
        <v>231</v>
      </c>
      <c r="H89" s="116">
        <v>231</v>
      </c>
      <c r="I89" s="116">
        <v>12500</v>
      </c>
      <c r="J89" s="159"/>
    </row>
    <row r="90" spans="1:10" s="48" customFormat="1" ht="24" customHeight="1">
      <c r="A90" s="264"/>
      <c r="B90" s="318"/>
      <c r="C90" s="333"/>
      <c r="D90" s="325"/>
      <c r="E90" s="14" t="s">
        <v>96</v>
      </c>
      <c r="F90" s="158"/>
      <c r="G90" s="116">
        <v>119</v>
      </c>
      <c r="H90" s="116">
        <v>119</v>
      </c>
      <c r="I90" s="116">
        <v>8500</v>
      </c>
      <c r="J90" s="159">
        <v>5.8</v>
      </c>
    </row>
    <row r="91" spans="1:10" s="48" customFormat="1" ht="24" customHeight="1">
      <c r="A91" s="264"/>
      <c r="B91" s="318"/>
      <c r="C91" s="333"/>
      <c r="D91" s="325"/>
      <c r="E91" s="14" t="s">
        <v>134</v>
      </c>
      <c r="F91" s="158"/>
      <c r="G91" s="116">
        <v>120</v>
      </c>
      <c r="H91" s="116"/>
      <c r="I91" s="116">
        <v>2900</v>
      </c>
      <c r="J91" s="159"/>
    </row>
    <row r="92" spans="1:10" s="48" customFormat="1" ht="24" customHeight="1">
      <c r="A92" s="264"/>
      <c r="B92" s="318"/>
      <c r="C92" s="333"/>
      <c r="D92" s="325"/>
      <c r="E92" s="14" t="s">
        <v>135</v>
      </c>
      <c r="F92" s="158"/>
      <c r="G92" s="116"/>
      <c r="H92" s="116"/>
      <c r="I92" s="116">
        <v>1696</v>
      </c>
      <c r="J92" s="159"/>
    </row>
    <row r="93" spans="1:10" s="48" customFormat="1" ht="24" customHeight="1">
      <c r="A93" s="264"/>
      <c r="B93" s="318"/>
      <c r="C93" s="333"/>
      <c r="D93" s="325"/>
      <c r="E93" s="14" t="s">
        <v>136</v>
      </c>
      <c r="F93" s="158"/>
      <c r="G93" s="116"/>
      <c r="H93" s="116"/>
      <c r="I93" s="116">
        <v>900</v>
      </c>
      <c r="J93" s="159"/>
    </row>
    <row r="94" spans="1:10" s="48" customFormat="1" ht="24" customHeight="1">
      <c r="A94" s="264"/>
      <c r="B94" s="318"/>
      <c r="C94" s="333"/>
      <c r="D94" s="325"/>
      <c r="E94" s="14" t="s">
        <v>137</v>
      </c>
      <c r="F94" s="158"/>
      <c r="G94" s="116"/>
      <c r="H94" s="116"/>
      <c r="I94" s="116">
        <v>260</v>
      </c>
      <c r="J94" s="159"/>
    </row>
    <row r="95" spans="1:10" s="48" customFormat="1" ht="24" customHeight="1">
      <c r="A95" s="264"/>
      <c r="B95" s="318"/>
      <c r="C95" s="334"/>
      <c r="D95" s="326"/>
      <c r="E95" s="60" t="s">
        <v>41</v>
      </c>
      <c r="F95" s="96">
        <f>SUM(F89:F94)</f>
        <v>250</v>
      </c>
      <c r="G95" s="96">
        <f>SUM(G89:G94)</f>
        <v>470</v>
      </c>
      <c r="H95" s="96">
        <f>SUM(H89:H94)</f>
        <v>350</v>
      </c>
      <c r="I95" s="96">
        <f>SUM(I89:I94)</f>
        <v>26756</v>
      </c>
      <c r="J95" s="96">
        <f>SUM(J89:J94)</f>
        <v>5.8</v>
      </c>
    </row>
    <row r="96" spans="1:10" s="48" customFormat="1" ht="24" customHeight="1">
      <c r="A96" s="264"/>
      <c r="B96" s="318"/>
      <c r="C96" s="335"/>
      <c r="D96" s="337" t="s">
        <v>11</v>
      </c>
      <c r="E96" s="14" t="s">
        <v>95</v>
      </c>
      <c r="F96" s="96"/>
      <c r="G96" s="96"/>
      <c r="H96" s="96"/>
      <c r="I96" s="158">
        <v>1500</v>
      </c>
      <c r="J96" s="96"/>
    </row>
    <row r="97" spans="1:10" s="48" customFormat="1" ht="24" customHeight="1">
      <c r="A97" s="264"/>
      <c r="B97" s="318"/>
      <c r="C97" s="336"/>
      <c r="D97" s="338"/>
      <c r="E97" s="60" t="s">
        <v>41</v>
      </c>
      <c r="F97" s="96"/>
      <c r="G97" s="96"/>
      <c r="H97" s="96"/>
      <c r="I97" s="96">
        <f>I96</f>
        <v>1500</v>
      </c>
      <c r="J97" s="96"/>
    </row>
    <row r="98" spans="1:10" s="48" customFormat="1" ht="24" customHeight="1">
      <c r="A98" s="264"/>
      <c r="B98" s="318"/>
      <c r="C98" s="330">
        <v>1011110</v>
      </c>
      <c r="D98" s="14"/>
      <c r="E98" s="14" t="s">
        <v>55</v>
      </c>
      <c r="F98" s="55">
        <v>50</v>
      </c>
      <c r="G98" s="55">
        <v>90</v>
      </c>
      <c r="H98" s="55">
        <v>90</v>
      </c>
      <c r="I98" s="37">
        <v>1800</v>
      </c>
      <c r="J98" s="52"/>
    </row>
    <row r="99" spans="1:10" s="48" customFormat="1" ht="24" customHeight="1">
      <c r="A99" s="264"/>
      <c r="B99" s="318"/>
      <c r="C99" s="331"/>
      <c r="D99" s="14" t="s">
        <v>10</v>
      </c>
      <c r="E99" s="14" t="s">
        <v>56</v>
      </c>
      <c r="F99" s="55">
        <v>400</v>
      </c>
      <c r="G99" s="55">
        <v>810</v>
      </c>
      <c r="H99" s="55">
        <v>760</v>
      </c>
      <c r="I99" s="37">
        <v>12200</v>
      </c>
      <c r="J99" s="52">
        <v>21</v>
      </c>
    </row>
    <row r="100" spans="1:10" s="48" customFormat="1" ht="24" customHeight="1">
      <c r="A100" s="264"/>
      <c r="B100" s="318"/>
      <c r="C100" s="331"/>
      <c r="D100" s="160"/>
      <c r="E100" s="60" t="s">
        <v>41</v>
      </c>
      <c r="F100" s="96">
        <f>F98+F99</f>
        <v>450</v>
      </c>
      <c r="G100" s="96">
        <f>G98+G99</f>
        <v>900</v>
      </c>
      <c r="H100" s="96">
        <f>H98+H99</f>
        <v>850</v>
      </c>
      <c r="I100" s="120">
        <f>I98+I99</f>
        <v>14000</v>
      </c>
      <c r="J100" s="161">
        <f>J98+J99</f>
        <v>21</v>
      </c>
    </row>
    <row r="101" spans="1:10" s="48" customFormat="1" ht="24" customHeight="1">
      <c r="A101" s="264"/>
      <c r="B101" s="318"/>
      <c r="C101" s="331"/>
      <c r="D101" s="324" t="s">
        <v>11</v>
      </c>
      <c r="E101" s="14" t="s">
        <v>56</v>
      </c>
      <c r="F101" s="52">
        <v>1.2</v>
      </c>
      <c r="G101" s="55">
        <v>24.6</v>
      </c>
      <c r="H101" s="55">
        <v>24.6</v>
      </c>
      <c r="I101" s="37">
        <v>315</v>
      </c>
      <c r="J101" s="159"/>
    </row>
    <row r="102" spans="1:10" s="48" customFormat="1" ht="24" customHeight="1">
      <c r="A102" s="264"/>
      <c r="B102" s="318"/>
      <c r="C102" s="331"/>
      <c r="D102" s="324"/>
      <c r="E102" s="60" t="s">
        <v>41</v>
      </c>
      <c r="F102" s="161">
        <f>SUM(F101:F101)</f>
        <v>1.2</v>
      </c>
      <c r="G102" s="96">
        <f>SUM(G101:G101)</f>
        <v>24.6</v>
      </c>
      <c r="H102" s="96">
        <f>SUM(H101:H101)</f>
        <v>24.6</v>
      </c>
      <c r="I102" s="120">
        <f>SUM(I101:I101)</f>
        <v>315</v>
      </c>
      <c r="J102" s="161">
        <f>SUM(J101:J101)</f>
        <v>0</v>
      </c>
    </row>
    <row r="103" spans="1:10" s="48" customFormat="1" ht="27" customHeight="1" thickBot="1">
      <c r="A103" s="264"/>
      <c r="B103" s="318"/>
      <c r="C103" s="153">
        <v>1014081</v>
      </c>
      <c r="D103" s="17" t="s">
        <v>10</v>
      </c>
      <c r="E103" s="17" t="s">
        <v>51</v>
      </c>
      <c r="F103" s="154">
        <v>5.76</v>
      </c>
      <c r="G103" s="123">
        <v>40</v>
      </c>
      <c r="H103" s="155">
        <v>40</v>
      </c>
      <c r="I103" s="123">
        <v>3200</v>
      </c>
      <c r="J103" s="156"/>
    </row>
    <row r="104" spans="1:10" s="48" customFormat="1" ht="24" customHeight="1">
      <c r="A104" s="264"/>
      <c r="B104" s="248"/>
      <c r="C104" s="327" t="s">
        <v>3</v>
      </c>
      <c r="D104" s="93" t="s">
        <v>10</v>
      </c>
      <c r="E104" s="108"/>
      <c r="F104" s="94">
        <f>F83+F84+F88+F100+F95+F103</f>
        <v>857.46</v>
      </c>
      <c r="G104" s="94">
        <f>G83+G84+G88+G100+G95+G103</f>
        <v>1837.9</v>
      </c>
      <c r="H104" s="94">
        <f>H83+H84+H88+H100+H95+H103</f>
        <v>1506.4</v>
      </c>
      <c r="I104" s="94">
        <f>I83+I84+I88+I100+I95+I103</f>
        <v>62352</v>
      </c>
      <c r="J104" s="94">
        <f>J83+J84+J88+J100+J95+J103</f>
        <v>39.8</v>
      </c>
    </row>
    <row r="105" spans="1:10" s="48" customFormat="1" ht="24" customHeight="1">
      <c r="A105" s="264"/>
      <c r="B105" s="248"/>
      <c r="C105" s="328"/>
      <c r="D105" s="109" t="s">
        <v>11</v>
      </c>
      <c r="E105" s="25"/>
      <c r="F105" s="110">
        <f>F102+F96</f>
        <v>1.2</v>
      </c>
      <c r="G105" s="110">
        <f>G102+G96</f>
        <v>24.6</v>
      </c>
      <c r="H105" s="110">
        <f>H102+H96</f>
        <v>24.6</v>
      </c>
      <c r="I105" s="110">
        <f>I102+I96</f>
        <v>1815</v>
      </c>
      <c r="J105" s="110">
        <f>J102+J96</f>
        <v>0</v>
      </c>
    </row>
    <row r="106" spans="1:10" s="48" customFormat="1" ht="24" customHeight="1" thickBot="1">
      <c r="A106" s="313"/>
      <c r="B106" s="323"/>
      <c r="C106" s="329"/>
      <c r="D106" s="111" t="s">
        <v>3</v>
      </c>
      <c r="E106" s="112"/>
      <c r="F106" s="99">
        <f>F104+F105</f>
        <v>858.6600000000001</v>
      </c>
      <c r="G106" s="99">
        <f>G104+G105</f>
        <v>1862.5</v>
      </c>
      <c r="H106" s="99">
        <f>H104+H105</f>
        <v>1531</v>
      </c>
      <c r="I106" s="113">
        <f>I104+I105</f>
        <v>64167</v>
      </c>
      <c r="J106" s="114">
        <f>J104+J105</f>
        <v>39.8</v>
      </c>
    </row>
    <row r="107" spans="1:10" s="48" customFormat="1" ht="35.25" customHeight="1">
      <c r="A107" s="262" t="s">
        <v>80</v>
      </c>
      <c r="B107" s="267" t="s">
        <v>84</v>
      </c>
      <c r="C107" s="115" t="s">
        <v>116</v>
      </c>
      <c r="D107" s="71" t="s">
        <v>10</v>
      </c>
      <c r="E107" s="71" t="s">
        <v>119</v>
      </c>
      <c r="F107" s="228">
        <v>6.9</v>
      </c>
      <c r="G107" s="229">
        <v>32</v>
      </c>
      <c r="H107" s="229">
        <v>32</v>
      </c>
      <c r="I107" s="229">
        <v>1920</v>
      </c>
      <c r="J107" s="230"/>
    </row>
    <row r="108" spans="1:10" s="48" customFormat="1" ht="28.5" customHeight="1">
      <c r="A108" s="263"/>
      <c r="B108" s="268"/>
      <c r="C108" s="332">
        <v>1115031</v>
      </c>
      <c r="D108" s="274" t="s">
        <v>10</v>
      </c>
      <c r="E108" s="14" t="s">
        <v>74</v>
      </c>
      <c r="F108" s="116"/>
      <c r="G108" s="116">
        <v>450</v>
      </c>
      <c r="H108" s="116"/>
      <c r="I108" s="116">
        <v>4800</v>
      </c>
      <c r="J108" s="117"/>
    </row>
    <row r="109" spans="1:10" s="48" customFormat="1" ht="25.5" customHeight="1">
      <c r="A109" s="263"/>
      <c r="B109" s="268"/>
      <c r="C109" s="261"/>
      <c r="D109" s="275"/>
      <c r="E109" s="23" t="s">
        <v>117</v>
      </c>
      <c r="F109" s="231"/>
      <c r="G109" s="231">
        <v>270</v>
      </c>
      <c r="H109" s="231">
        <v>270</v>
      </c>
      <c r="I109" s="231">
        <v>7762</v>
      </c>
      <c r="J109" s="118"/>
    </row>
    <row r="110" spans="1:10" s="48" customFormat="1" ht="25.5" customHeight="1">
      <c r="A110" s="264"/>
      <c r="B110" s="248"/>
      <c r="C110" s="276"/>
      <c r="D110" s="276"/>
      <c r="E110" s="119" t="s">
        <v>41</v>
      </c>
      <c r="F110" s="120">
        <f>F108+F109</f>
        <v>0</v>
      </c>
      <c r="G110" s="120">
        <f>G108+G109</f>
        <v>720</v>
      </c>
      <c r="H110" s="120">
        <f>H108+H109</f>
        <v>270</v>
      </c>
      <c r="I110" s="120">
        <f>I108+I109</f>
        <v>12562</v>
      </c>
      <c r="J110" s="121"/>
    </row>
    <row r="111" spans="1:10" s="48" customFormat="1" ht="39.75" customHeight="1" thickBot="1">
      <c r="A111" s="265"/>
      <c r="B111" s="249"/>
      <c r="C111" s="122">
        <v>1115063</v>
      </c>
      <c r="D111" s="17" t="s">
        <v>10</v>
      </c>
      <c r="E111" s="17" t="s">
        <v>118</v>
      </c>
      <c r="F111" s="123">
        <v>1</v>
      </c>
      <c r="G111" s="123">
        <v>10.5</v>
      </c>
      <c r="H111" s="123">
        <v>10.5</v>
      </c>
      <c r="I111" s="123">
        <v>600</v>
      </c>
      <c r="J111" s="124"/>
    </row>
    <row r="112" spans="1:10" s="48" customFormat="1" ht="36.75" customHeight="1" thickBot="1">
      <c r="A112" s="266"/>
      <c r="B112" s="250"/>
      <c r="C112" s="125"/>
      <c r="D112" s="126" t="s">
        <v>3</v>
      </c>
      <c r="E112" s="98"/>
      <c r="F112" s="184">
        <f>F107+F110+F111</f>
        <v>7.9</v>
      </c>
      <c r="G112" s="47">
        <f>G107+G110+G111</f>
        <v>762.5</v>
      </c>
      <c r="H112" s="47">
        <f>H107+H110+H111</f>
        <v>312.5</v>
      </c>
      <c r="I112" s="47">
        <f>I107+I110+I111</f>
        <v>15082</v>
      </c>
      <c r="J112" s="127"/>
    </row>
    <row r="113" spans="1:10" s="48" customFormat="1" ht="35.25" customHeight="1">
      <c r="A113" s="246" t="s">
        <v>108</v>
      </c>
      <c r="B113" s="253" t="s">
        <v>81</v>
      </c>
      <c r="C113" s="280">
        <v>1610160</v>
      </c>
      <c r="D113" s="257" t="s">
        <v>10</v>
      </c>
      <c r="E113" s="71" t="s">
        <v>88</v>
      </c>
      <c r="F113" s="213">
        <v>7.1</v>
      </c>
      <c r="G113" s="213">
        <v>32</v>
      </c>
      <c r="H113" s="213">
        <v>32</v>
      </c>
      <c r="I113" s="213">
        <v>3468</v>
      </c>
      <c r="J113" s="128"/>
    </row>
    <row r="114" spans="1:10" s="48" customFormat="1" ht="33.75" customHeight="1" thickBot="1">
      <c r="A114" s="247"/>
      <c r="B114" s="254"/>
      <c r="C114" s="281"/>
      <c r="D114" s="258"/>
      <c r="E114" s="125" t="s">
        <v>41</v>
      </c>
      <c r="F114" s="232">
        <f>F113</f>
        <v>7.1</v>
      </c>
      <c r="G114" s="232">
        <f>G113</f>
        <v>32</v>
      </c>
      <c r="H114" s="232">
        <f>H113</f>
        <v>32</v>
      </c>
      <c r="I114" s="232">
        <f>I113</f>
        <v>3468</v>
      </c>
      <c r="J114" s="129">
        <f>J113</f>
        <v>0</v>
      </c>
    </row>
    <row r="115" spans="1:10" s="48" customFormat="1" ht="39" customHeight="1">
      <c r="A115" s="246" t="s">
        <v>109</v>
      </c>
      <c r="B115" s="253" t="s">
        <v>110</v>
      </c>
      <c r="C115" s="280">
        <v>1710160</v>
      </c>
      <c r="D115" s="257" t="s">
        <v>10</v>
      </c>
      <c r="E115" s="71" t="s">
        <v>111</v>
      </c>
      <c r="F115" s="213">
        <v>10.2</v>
      </c>
      <c r="G115" s="213">
        <v>38</v>
      </c>
      <c r="H115" s="213">
        <v>38</v>
      </c>
      <c r="I115" s="213">
        <v>4419</v>
      </c>
      <c r="J115" s="128"/>
    </row>
    <row r="116" spans="1:10" s="48" customFormat="1" ht="38.25" customHeight="1" thickBot="1">
      <c r="A116" s="247"/>
      <c r="B116" s="254"/>
      <c r="C116" s="281"/>
      <c r="D116" s="258"/>
      <c r="E116" s="125" t="s">
        <v>41</v>
      </c>
      <c r="F116" s="232">
        <f>F115</f>
        <v>10.2</v>
      </c>
      <c r="G116" s="232">
        <f>G115</f>
        <v>38</v>
      </c>
      <c r="H116" s="232">
        <f>H115</f>
        <v>38</v>
      </c>
      <c r="I116" s="232">
        <f>I115</f>
        <v>4419</v>
      </c>
      <c r="J116" s="129">
        <f>J115</f>
        <v>0</v>
      </c>
    </row>
    <row r="117" spans="1:10" s="48" customFormat="1" ht="48.75" customHeight="1">
      <c r="A117" s="259">
        <v>30</v>
      </c>
      <c r="B117" s="253" t="s">
        <v>67</v>
      </c>
      <c r="C117" s="255">
        <v>3010160</v>
      </c>
      <c r="D117" s="257" t="s">
        <v>10</v>
      </c>
      <c r="E117" s="108" t="s">
        <v>68</v>
      </c>
      <c r="F117" s="233">
        <v>19.35</v>
      </c>
      <c r="G117" s="234">
        <v>70</v>
      </c>
      <c r="H117" s="234">
        <v>70</v>
      </c>
      <c r="I117" s="234">
        <v>7000</v>
      </c>
      <c r="J117" s="130"/>
    </row>
    <row r="118" spans="1:10" s="48" customFormat="1" ht="38.25" customHeight="1" thickBot="1">
      <c r="A118" s="260"/>
      <c r="B118" s="254"/>
      <c r="C118" s="256"/>
      <c r="D118" s="258"/>
      <c r="E118" s="125" t="s">
        <v>41</v>
      </c>
      <c r="F118" s="99">
        <f>F117</f>
        <v>19.35</v>
      </c>
      <c r="G118" s="99">
        <f>G117</f>
        <v>70</v>
      </c>
      <c r="H118" s="99">
        <f>H117</f>
        <v>70</v>
      </c>
      <c r="I118" s="99">
        <f>I117</f>
        <v>7000</v>
      </c>
      <c r="J118" s="100">
        <f>J117</f>
        <v>0</v>
      </c>
    </row>
    <row r="119" spans="1:10" s="48" customFormat="1" ht="35.25" customHeight="1">
      <c r="A119" s="259">
        <v>31</v>
      </c>
      <c r="B119" s="253" t="s">
        <v>129</v>
      </c>
      <c r="C119" s="255">
        <v>3110160</v>
      </c>
      <c r="D119" s="257" t="s">
        <v>10</v>
      </c>
      <c r="E119" s="71" t="s">
        <v>130</v>
      </c>
      <c r="F119" s="228"/>
      <c r="G119" s="235">
        <v>120</v>
      </c>
      <c r="H119" s="235"/>
      <c r="I119" s="235">
        <v>5800</v>
      </c>
      <c r="J119" s="236">
        <v>2.5</v>
      </c>
    </row>
    <row r="120" spans="1:10" s="48" customFormat="1" ht="86.25" customHeight="1" thickBot="1">
      <c r="A120" s="260"/>
      <c r="B120" s="254"/>
      <c r="C120" s="261"/>
      <c r="D120" s="258"/>
      <c r="E120" s="125" t="s">
        <v>41</v>
      </c>
      <c r="F120" s="237">
        <f>F119</f>
        <v>0</v>
      </c>
      <c r="G120" s="237">
        <f>G119</f>
        <v>120</v>
      </c>
      <c r="H120" s="237">
        <f>H119</f>
        <v>0</v>
      </c>
      <c r="I120" s="237">
        <f>I119</f>
        <v>5800</v>
      </c>
      <c r="J120" s="237">
        <f>J119</f>
        <v>2.5</v>
      </c>
    </row>
    <row r="121" spans="1:10" s="48" customFormat="1" ht="33.75" customHeight="1">
      <c r="A121" s="259">
        <v>33</v>
      </c>
      <c r="B121" s="253" t="s">
        <v>89</v>
      </c>
      <c r="C121" s="255">
        <v>3310160</v>
      </c>
      <c r="D121" s="257" t="s">
        <v>10</v>
      </c>
      <c r="E121" s="71" t="s">
        <v>90</v>
      </c>
      <c r="F121" s="228">
        <v>19.14</v>
      </c>
      <c r="G121" s="235">
        <v>73.2</v>
      </c>
      <c r="H121" s="235">
        <v>73.2</v>
      </c>
      <c r="I121" s="235">
        <v>6799</v>
      </c>
      <c r="J121" s="131"/>
    </row>
    <row r="122" spans="1:10" s="48" customFormat="1" ht="36.75" customHeight="1" thickBot="1">
      <c r="A122" s="260"/>
      <c r="B122" s="254"/>
      <c r="C122" s="261"/>
      <c r="D122" s="258"/>
      <c r="E122" s="125" t="s">
        <v>41</v>
      </c>
      <c r="F122" s="237">
        <f>F121</f>
        <v>19.14</v>
      </c>
      <c r="G122" s="237">
        <f>G121</f>
        <v>73.2</v>
      </c>
      <c r="H122" s="237">
        <f>H121</f>
        <v>73.2</v>
      </c>
      <c r="I122" s="237">
        <f>I121</f>
        <v>6799</v>
      </c>
      <c r="J122" s="132"/>
    </row>
    <row r="123" spans="1:10" s="48" customFormat="1" ht="30.75" customHeight="1">
      <c r="A123" s="251" t="s">
        <v>112</v>
      </c>
      <c r="B123" s="253" t="s">
        <v>71</v>
      </c>
      <c r="C123" s="255">
        <v>3710160</v>
      </c>
      <c r="D123" s="71" t="s">
        <v>10</v>
      </c>
      <c r="E123" s="108" t="s">
        <v>72</v>
      </c>
      <c r="F123" s="238">
        <v>29</v>
      </c>
      <c r="G123" s="107">
        <v>74</v>
      </c>
      <c r="H123" s="107">
        <v>74</v>
      </c>
      <c r="I123" s="107">
        <v>5200</v>
      </c>
      <c r="J123" s="45"/>
    </row>
    <row r="124" spans="1:10" s="48" customFormat="1" ht="36.75" customHeight="1" thickBot="1">
      <c r="A124" s="252"/>
      <c r="B124" s="254"/>
      <c r="C124" s="256"/>
      <c r="D124" s="125" t="s">
        <v>41</v>
      </c>
      <c r="E124" s="125" t="s">
        <v>41</v>
      </c>
      <c r="F124" s="232">
        <f>F123</f>
        <v>29</v>
      </c>
      <c r="G124" s="239">
        <f>G123</f>
        <v>74</v>
      </c>
      <c r="H124" s="239">
        <f>H123</f>
        <v>74</v>
      </c>
      <c r="I124" s="239">
        <f>I123</f>
        <v>5200</v>
      </c>
      <c r="J124" s="133"/>
    </row>
    <row r="125" spans="1:10" s="50" customFormat="1" ht="12.75" customHeight="1">
      <c r="A125" s="270" t="s">
        <v>41</v>
      </c>
      <c r="B125" s="273" t="s">
        <v>10</v>
      </c>
      <c r="C125" s="273"/>
      <c r="D125" s="273"/>
      <c r="E125" s="273"/>
      <c r="F125" s="240">
        <f>F19+F72+F80+F104+F112+F114+F116+F118+F122+F124+F119</f>
        <v>10373.750000000002</v>
      </c>
      <c r="G125" s="240">
        <f>G19+G72+G80+G104+G112+G114+G116+G118+G122+G124+G119</f>
        <v>84712.2</v>
      </c>
      <c r="H125" s="240">
        <f>H19+H72+H80+H104+H112+H114+H116+H118+H122+H124+H119</f>
        <v>80483</v>
      </c>
      <c r="I125" s="240">
        <f>I19+I72+I80+I104+I112+I114+I116+I118+I122+I124+I119</f>
        <v>1857179</v>
      </c>
      <c r="J125" s="240">
        <f>J19+J72+J80+J104+J112+J114+J116+J118+J122+J124+J119</f>
        <v>504.683</v>
      </c>
    </row>
    <row r="126" spans="1:10" s="50" customFormat="1" ht="20.25" customHeight="1">
      <c r="A126" s="271"/>
      <c r="B126" s="243"/>
      <c r="C126" s="243"/>
      <c r="D126" s="243"/>
      <c r="E126" s="243"/>
      <c r="F126" s="241"/>
      <c r="G126" s="241"/>
      <c r="H126" s="241"/>
      <c r="I126" s="241"/>
      <c r="J126" s="241"/>
    </row>
    <row r="127" spans="1:10" s="51" customFormat="1" ht="21" customHeight="1">
      <c r="A127" s="271"/>
      <c r="B127" s="243" t="s">
        <v>11</v>
      </c>
      <c r="C127" s="243"/>
      <c r="D127" s="243"/>
      <c r="E127" s="243"/>
      <c r="F127" s="241">
        <f>F20+F73+F81+F105</f>
        <v>1.2</v>
      </c>
      <c r="G127" s="241">
        <f>G20+G73+G81+G105</f>
        <v>668.1</v>
      </c>
      <c r="H127" s="241">
        <f>H20+H73+H81+H105</f>
        <v>668.1</v>
      </c>
      <c r="I127" s="241">
        <f>I20+I73+I81+I105</f>
        <v>10106</v>
      </c>
      <c r="J127" s="241">
        <f>J20+J73+J81+J105</f>
        <v>0</v>
      </c>
    </row>
    <row r="128" spans="1:10" s="51" customFormat="1" ht="13.5" customHeight="1">
      <c r="A128" s="271"/>
      <c r="B128" s="243"/>
      <c r="C128" s="243"/>
      <c r="D128" s="243"/>
      <c r="E128" s="243"/>
      <c r="F128" s="241"/>
      <c r="G128" s="241"/>
      <c r="H128" s="241"/>
      <c r="I128" s="241"/>
      <c r="J128" s="241"/>
    </row>
    <row r="129" spans="1:10" s="51" customFormat="1" ht="17.25" customHeight="1">
      <c r="A129" s="271"/>
      <c r="B129" s="243" t="s">
        <v>73</v>
      </c>
      <c r="C129" s="243"/>
      <c r="D129" s="243"/>
      <c r="E129" s="243"/>
      <c r="F129" s="241">
        <f>F125+F127</f>
        <v>10374.950000000003</v>
      </c>
      <c r="G129" s="241">
        <f>G125+G127</f>
        <v>85380.3</v>
      </c>
      <c r="H129" s="241">
        <f>H125+H127</f>
        <v>81151.1</v>
      </c>
      <c r="I129" s="241">
        <f>I125+I127</f>
        <v>1867285</v>
      </c>
      <c r="J129" s="241">
        <f>J125+J127</f>
        <v>504.683</v>
      </c>
    </row>
    <row r="130" spans="1:10" s="51" customFormat="1" ht="13.5" customHeight="1" thickBot="1">
      <c r="A130" s="272"/>
      <c r="B130" s="244"/>
      <c r="C130" s="244"/>
      <c r="D130" s="244"/>
      <c r="E130" s="244"/>
      <c r="F130" s="242"/>
      <c r="G130" s="242"/>
      <c r="H130" s="242"/>
      <c r="I130" s="242"/>
      <c r="J130" s="242"/>
    </row>
    <row r="131" spans="1:10" ht="17.25" customHeight="1">
      <c r="A131" s="4"/>
      <c r="B131" s="5"/>
      <c r="C131" s="5"/>
      <c r="D131" s="5"/>
      <c r="E131" s="33"/>
      <c r="F131" s="6"/>
      <c r="G131" s="6"/>
      <c r="H131" s="6"/>
      <c r="I131" s="6"/>
      <c r="J131" s="6"/>
    </row>
    <row r="133" spans="1:9" s="1" customFormat="1" ht="18">
      <c r="A133" s="12" t="s">
        <v>86</v>
      </c>
      <c r="E133" s="29"/>
      <c r="I133" s="13" t="s">
        <v>87</v>
      </c>
    </row>
  </sheetData>
  <sheetProtection/>
  <mergeCells count="82">
    <mergeCell ref="D113:D114"/>
    <mergeCell ref="D115:D116"/>
    <mergeCell ref="D62:D66"/>
    <mergeCell ref="C108:C110"/>
    <mergeCell ref="C89:C97"/>
    <mergeCell ref="D96:D97"/>
    <mergeCell ref="A83:A106"/>
    <mergeCell ref="B83:B106"/>
    <mergeCell ref="D85:D88"/>
    <mergeCell ref="D89:D95"/>
    <mergeCell ref="D101:D102"/>
    <mergeCell ref="C104:C106"/>
    <mergeCell ref="C98:C102"/>
    <mergeCell ref="E15:E17"/>
    <mergeCell ref="A75:A82"/>
    <mergeCell ref="B75:B82"/>
    <mergeCell ref="E76:E77"/>
    <mergeCell ref="A13:A21"/>
    <mergeCell ref="B13:B21"/>
    <mergeCell ref="A22:A74"/>
    <mergeCell ref="B22:B74"/>
    <mergeCell ref="C15:C17"/>
    <mergeCell ref="D57:D61"/>
    <mergeCell ref="A7:J7"/>
    <mergeCell ref="A8:J8"/>
    <mergeCell ref="F10:F12"/>
    <mergeCell ref="I10:I12"/>
    <mergeCell ref="J10:J12"/>
    <mergeCell ref="A10:A12"/>
    <mergeCell ref="B10:B12"/>
    <mergeCell ref="E10:E12"/>
    <mergeCell ref="G10:H11"/>
    <mergeCell ref="C10:C12"/>
    <mergeCell ref="D117:D118"/>
    <mergeCell ref="D108:D110"/>
    <mergeCell ref="C117:C118"/>
    <mergeCell ref="C19:C21"/>
    <mergeCell ref="C113:C114"/>
    <mergeCell ref="C115:C116"/>
    <mergeCell ref="C68:C70"/>
    <mergeCell ref="D68:D70"/>
    <mergeCell ref="D42:D56"/>
    <mergeCell ref="D24:D41"/>
    <mergeCell ref="D10:D12"/>
    <mergeCell ref="J125:J126"/>
    <mergeCell ref="A125:A130"/>
    <mergeCell ref="B125:E126"/>
    <mergeCell ref="F125:F126"/>
    <mergeCell ref="J127:J128"/>
    <mergeCell ref="F127:F128"/>
    <mergeCell ref="J129:J130"/>
    <mergeCell ref="I127:I128"/>
    <mergeCell ref="I129:I130"/>
    <mergeCell ref="I125:I126"/>
    <mergeCell ref="G129:G130"/>
    <mergeCell ref="H129:H130"/>
    <mergeCell ref="B129:E130"/>
    <mergeCell ref="H125:H126"/>
    <mergeCell ref="G127:G128"/>
    <mergeCell ref="F129:F130"/>
    <mergeCell ref="H127:H128"/>
    <mergeCell ref="G125:G126"/>
    <mergeCell ref="B127:E128"/>
    <mergeCell ref="C119:C120"/>
    <mergeCell ref="A107:A112"/>
    <mergeCell ref="B107:B112"/>
    <mergeCell ref="A117:A118"/>
    <mergeCell ref="B117:B118"/>
    <mergeCell ref="B115:B116"/>
    <mergeCell ref="B113:B114"/>
    <mergeCell ref="A115:A116"/>
    <mergeCell ref="A113:A114"/>
    <mergeCell ref="A123:A124"/>
    <mergeCell ref="B123:B124"/>
    <mergeCell ref="C123:C124"/>
    <mergeCell ref="D119:D120"/>
    <mergeCell ref="A119:A120"/>
    <mergeCell ref="B119:B120"/>
    <mergeCell ref="D121:D122"/>
    <mergeCell ref="A121:A122"/>
    <mergeCell ref="B121:B122"/>
    <mergeCell ref="C121:C122"/>
  </mergeCells>
  <printOptions/>
  <pageMargins left="0.64" right="0.21" top="0.2362204724409449" bottom="0.11811023622047245" header="0.1968503937007874" footer="0.15748031496062992"/>
  <pageSetup fitToHeight="4" fitToWidth="1" horizontalDpi="600" verticalDpi="600" orientation="landscape" paperSize="9" scale="65" r:id="rId1"/>
  <rowBreaks count="4" manualBreakCount="4">
    <brk id="31" max="9" man="1"/>
    <brk id="106" max="9" man="1"/>
    <brk id="108" max="9" man="1"/>
    <brk id="1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2019-01-14T14:40:09Z</cp:lastPrinted>
  <dcterms:created xsi:type="dcterms:W3CDTF">2009-01-12T08:14:55Z</dcterms:created>
  <dcterms:modified xsi:type="dcterms:W3CDTF">2019-01-22T13:08:29Z</dcterms:modified>
  <cp:category/>
  <cp:version/>
  <cp:contentType/>
  <cp:contentStatus/>
</cp:coreProperties>
</file>