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8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'Лист1'!$A$1:$J$149</definedName>
  </definedNames>
  <calcPr fullCalcOnLoad="1"/>
</workbook>
</file>

<file path=xl/sharedStrings.xml><?xml version="1.0" encoding="utf-8"?>
<sst xmlns="http://schemas.openxmlformats.org/spreadsheetml/2006/main" count="232" uniqueCount="152">
  <si>
    <t>Ліміти споживання енергоносіїв</t>
  </si>
  <si>
    <t>КВК</t>
  </si>
  <si>
    <t>Найменування головного розпорядника коштів</t>
  </si>
  <si>
    <t>Всього:</t>
  </si>
  <si>
    <t>Відділ освіти Новокаховської міської ради</t>
  </si>
  <si>
    <t>Відділ культури і туризму Новокаховської міської ради</t>
  </si>
  <si>
    <t>Водопостачання та водовідведення (куб.м.)</t>
  </si>
  <si>
    <t>Природний газ (тис.куб.м.)</t>
  </si>
  <si>
    <t>Теплова енергія (Гкал)</t>
  </si>
  <si>
    <t>Електрична енергія (кВт/год)</t>
  </si>
  <si>
    <t>Загальний фонд</t>
  </si>
  <si>
    <t>Спеціальний фонд</t>
  </si>
  <si>
    <t>Назва бюджетного закладу</t>
  </si>
  <si>
    <t>Д/с № 1</t>
  </si>
  <si>
    <t>я/с № 1</t>
  </si>
  <si>
    <t>я/с № 2</t>
  </si>
  <si>
    <t>я/с № 3</t>
  </si>
  <si>
    <t xml:space="preserve">я/с № 4 </t>
  </si>
  <si>
    <t>я/с № 5</t>
  </si>
  <si>
    <t>я/с № 6</t>
  </si>
  <si>
    <t>я/с №7</t>
  </si>
  <si>
    <t>я/с № 8</t>
  </si>
  <si>
    <t>я/с № 9</t>
  </si>
  <si>
    <t>я/с № 11</t>
  </si>
  <si>
    <t>я/с № 15</t>
  </si>
  <si>
    <t>я/с № 18</t>
  </si>
  <si>
    <t xml:space="preserve">водовідведення </t>
  </si>
  <si>
    <t xml:space="preserve">водопостачання </t>
  </si>
  <si>
    <t>Разом :</t>
  </si>
  <si>
    <t>Складова частина  міського бюджету</t>
  </si>
  <si>
    <t>НВК № 2</t>
  </si>
  <si>
    <t>Гімназія</t>
  </si>
  <si>
    <t>Разом:</t>
  </si>
  <si>
    <t>Дошкільні</t>
  </si>
  <si>
    <t>заклади</t>
  </si>
  <si>
    <t xml:space="preserve">Загальноосвітні </t>
  </si>
  <si>
    <t>школи</t>
  </si>
  <si>
    <t>Позашкільні</t>
  </si>
  <si>
    <t>Станція юних техніків</t>
  </si>
  <si>
    <t>Будинок дитячої творчості</t>
  </si>
  <si>
    <t>Централізована  бухгалтерія</t>
  </si>
  <si>
    <t>Музей історії міста</t>
  </si>
  <si>
    <t>Картинна гелерея</t>
  </si>
  <si>
    <t>Будинок - музей Бахути</t>
  </si>
  <si>
    <t>Дитяча музична школа</t>
  </si>
  <si>
    <t>Дитяча школа мистецтв</t>
  </si>
  <si>
    <t>Новокаховської міської ради</t>
  </si>
  <si>
    <t>Виконавчий комітет</t>
  </si>
  <si>
    <t>"Освіта"</t>
  </si>
  <si>
    <t>Управління  праці</t>
  </si>
  <si>
    <t>Територіальний центр  соціального обслуговування пенсіонерів  та одиноких непрацездатних громадян</t>
  </si>
  <si>
    <t xml:space="preserve">Центр соціальної  реабілітації дітей - інвалідів </t>
  </si>
  <si>
    <t>Відділ культури</t>
  </si>
  <si>
    <t>Відділ освіти</t>
  </si>
  <si>
    <t>Управління праці та соціального  захисту населення  Новокаховської міської ради</t>
  </si>
  <si>
    <t>Централізована бібліотечна система</t>
  </si>
  <si>
    <t>Управління з надзвичайних ситуацій та цивільного захисту населення  Новокаховської міської ради</t>
  </si>
  <si>
    <t>Управління НС і ЦЗН</t>
  </si>
  <si>
    <t>Дитячо -юнацька спортивна школа</t>
  </si>
  <si>
    <t>Методичний кабінет</t>
  </si>
  <si>
    <t>Фінансове управління Новкаховської міської ради</t>
  </si>
  <si>
    <t>Фінансове управління</t>
  </si>
  <si>
    <t>Всього по бюджету:</t>
  </si>
  <si>
    <t>Тенісні корти</t>
  </si>
  <si>
    <t>Виконавчий комітет Новокаховської міської ради</t>
  </si>
  <si>
    <t xml:space="preserve">від                     № </t>
  </si>
  <si>
    <t>до рішення  виконавчого комітету</t>
  </si>
  <si>
    <t xml:space="preserve">Додаток </t>
  </si>
  <si>
    <t>Вього</t>
  </si>
  <si>
    <t>10</t>
  </si>
  <si>
    <t>11</t>
  </si>
  <si>
    <t>Управління містобудування та  архітектури Новокаховської міської ради</t>
  </si>
  <si>
    <t>Відділ у  справах сім'ї, молоді, фізичної культури  і спорту Новкаховської міської ради</t>
  </si>
  <si>
    <t xml:space="preserve">Міський Центр соціальних служб для сім'ї, дітей та молоді </t>
  </si>
  <si>
    <t>Перший заступник міського голови</t>
  </si>
  <si>
    <t>Л.Г.Чурсинов</t>
  </si>
  <si>
    <t>Управління  містобудування і архітектури</t>
  </si>
  <si>
    <t>Відділ реєстрації  Новокаховської міської ради</t>
  </si>
  <si>
    <t>Відділ реєстрації</t>
  </si>
  <si>
    <t>КПКВ</t>
  </si>
  <si>
    <t xml:space="preserve"> Комунальна установа "Трудовий архів"</t>
  </si>
  <si>
    <t xml:space="preserve">Палац культури </t>
  </si>
  <si>
    <t>Будинок культури м. Таврійськ</t>
  </si>
  <si>
    <t>0210150</t>
  </si>
  <si>
    <t xml:space="preserve"> Архівний відділ </t>
  </si>
  <si>
    <t>0210180</t>
  </si>
  <si>
    <t>02</t>
  </si>
  <si>
    <t>06</t>
  </si>
  <si>
    <t>08</t>
  </si>
  <si>
    <t>0813104</t>
  </si>
  <si>
    <t>0813105</t>
  </si>
  <si>
    <t>0813121</t>
  </si>
  <si>
    <t>16</t>
  </si>
  <si>
    <t>17</t>
  </si>
  <si>
    <t>Відділ  державного  архітектурно - будівельного контролю Новокаховської міської ради</t>
  </si>
  <si>
    <t xml:space="preserve">Управління   державного архітектурно - будівельного контролю </t>
  </si>
  <si>
    <t>37</t>
  </si>
  <si>
    <t>0610160</t>
  </si>
  <si>
    <t>0810160</t>
  </si>
  <si>
    <t>1110160</t>
  </si>
  <si>
    <t xml:space="preserve">Орендовані примішення </t>
  </si>
  <si>
    <t xml:space="preserve">Централізована бухгалтерія </t>
  </si>
  <si>
    <t>Відділ у справах сім"ї, молоді, ФК і спорту</t>
  </si>
  <si>
    <t>0611000</t>
  </si>
  <si>
    <t>0611010</t>
  </si>
  <si>
    <t>0611020</t>
  </si>
  <si>
    <t>0611150</t>
  </si>
  <si>
    <t>0611161</t>
  </si>
  <si>
    <t>0615031</t>
  </si>
  <si>
    <t>я/с № 13</t>
  </si>
  <si>
    <t>я/с № 14</t>
  </si>
  <si>
    <t>Інклюзивно -ресурсний центр</t>
  </si>
  <si>
    <t>Будинок культури  смт.Дніпряни</t>
  </si>
  <si>
    <t>Клуб с. Корсунка</t>
  </si>
  <si>
    <t>Клуб с. Нові Лагері</t>
  </si>
  <si>
    <t>Клуб с. Піщане</t>
  </si>
  <si>
    <t>для  бюджетних установ та організацій на 2020 рік</t>
  </si>
  <si>
    <t>Управління   комунального  майна , інфраструктури  старостинських  округів    Новокаховської міської ради</t>
  </si>
  <si>
    <t>0611170</t>
  </si>
  <si>
    <t>ЗЗСО № 1</t>
  </si>
  <si>
    <t>ЗЗСО № 3</t>
  </si>
  <si>
    <t>ЗЗСО  № 4</t>
  </si>
  <si>
    <t>ЗЗСО № 5</t>
  </si>
  <si>
    <t>ЗЗСО № 6</t>
  </si>
  <si>
    <t>ЗЗСО № 7</t>
  </si>
  <si>
    <t>ЗЗСО № 8</t>
  </si>
  <si>
    <t>ЗЗСО № 10</t>
  </si>
  <si>
    <t>ЗЗСО №1</t>
  </si>
  <si>
    <t>Дніпрянський ЗЗСО</t>
  </si>
  <si>
    <t>Маслівський   ЗЗСО</t>
  </si>
  <si>
    <t>НКТЕЛ</t>
  </si>
  <si>
    <t>Корсунський  ЗЗСО</t>
  </si>
  <si>
    <t>Веселівський ЗЗСО</t>
  </si>
  <si>
    <t>Дніпрянський старостинський округ</t>
  </si>
  <si>
    <t>Райський  старостинський округ</t>
  </si>
  <si>
    <t>Веселівський  старостинський округ</t>
  </si>
  <si>
    <t>Козацький  старостинський округ</t>
  </si>
  <si>
    <t>я/с № 10</t>
  </si>
  <si>
    <t>я/с № 12</t>
  </si>
  <si>
    <t>я/с № 16</t>
  </si>
  <si>
    <t>я/с № 17</t>
  </si>
  <si>
    <t>я/с № 19</t>
  </si>
  <si>
    <t>я/с № 20</t>
  </si>
  <si>
    <t>я/с № 21</t>
  </si>
  <si>
    <t>Будинок культури  "ПРАТ Таврія"</t>
  </si>
  <si>
    <t>Будинок культури  с. Веселе</t>
  </si>
  <si>
    <t>Будинок культури  с. Козацьке</t>
  </si>
  <si>
    <t>Будинок культури  с. Райське</t>
  </si>
  <si>
    <t>Будинок культури  с. Тополівка</t>
  </si>
  <si>
    <t>Будинок культури  с.  Обривки</t>
  </si>
  <si>
    <t>Дитяча музична школа   с. Веселе</t>
  </si>
  <si>
    <t>Козацький   ЗЗСО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</si>
</sst>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</numFmts>
  <fonts count="5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186" fontId="1" fillId="0" borderId="16" xfId="0" applyNumberFormat="1" applyFont="1" applyFill="1" applyBorder="1" applyAlignment="1">
      <alignment horizontal="center" vertical="top" wrapText="1"/>
    </xf>
    <xf numFmtId="186" fontId="1" fillId="0" borderId="23" xfId="0" applyNumberFormat="1" applyFont="1" applyFill="1" applyBorder="1" applyAlignment="1">
      <alignment horizontal="center" vertical="top" wrapText="1"/>
    </xf>
    <xf numFmtId="186" fontId="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7" fontId="1" fillId="0" borderId="16" xfId="0" applyNumberFormat="1" applyFont="1" applyFill="1" applyBorder="1" applyAlignment="1">
      <alignment horizontal="center" vertical="top" wrapText="1"/>
    </xf>
    <xf numFmtId="187" fontId="1" fillId="0" borderId="23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187" fontId="1" fillId="0" borderId="24" xfId="0" applyNumberFormat="1" applyFont="1" applyFill="1" applyBorder="1" applyAlignment="1">
      <alignment horizontal="center" vertical="top" wrapText="1"/>
    </xf>
    <xf numFmtId="187" fontId="1" fillId="0" borderId="25" xfId="0" applyNumberFormat="1" applyFont="1" applyFill="1" applyBorder="1" applyAlignment="1">
      <alignment horizontal="center" vertical="top" wrapText="1"/>
    </xf>
    <xf numFmtId="187" fontId="1" fillId="0" borderId="26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86" fontId="8" fillId="0" borderId="29" xfId="0" applyNumberFormat="1" applyFont="1" applyFill="1" applyBorder="1" applyAlignment="1">
      <alignment horizontal="center" vertical="center" wrapText="1"/>
    </xf>
    <xf numFmtId="186" fontId="12" fillId="0" borderId="3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186" fontId="1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86" fontId="12" fillId="0" borderId="25" xfId="0" applyNumberFormat="1" applyFont="1" applyFill="1" applyBorder="1" applyAlignment="1">
      <alignment horizontal="center" vertical="center" wrapText="1"/>
    </xf>
    <xf numFmtId="186" fontId="12" fillId="0" borderId="26" xfId="0" applyNumberFormat="1" applyFont="1" applyFill="1" applyBorder="1" applyAlignment="1">
      <alignment horizontal="center" vertical="center" wrapText="1"/>
    </xf>
    <xf numFmtId="186" fontId="12" fillId="0" borderId="2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187" fontId="1" fillId="0" borderId="2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0" borderId="35" xfId="0" applyNumberFormat="1" applyFont="1" applyFill="1" applyBorder="1" applyAlignment="1">
      <alignment horizontal="center" vertical="center" wrapText="1"/>
    </xf>
    <xf numFmtId="186" fontId="2" fillId="0" borderId="36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186" fontId="2" fillId="0" borderId="2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86" fontId="1" fillId="0" borderId="29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/>
    </xf>
    <xf numFmtId="187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7" fontId="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6" fontId="1" fillId="0" borderId="18" xfId="0" applyNumberFormat="1" applyFont="1" applyFill="1" applyBorder="1" applyAlignment="1">
      <alignment horizontal="center" vertical="center" wrapText="1"/>
    </xf>
    <xf numFmtId="186" fontId="2" fillId="0" borderId="36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186" fontId="2" fillId="0" borderId="1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186" fontId="2" fillId="0" borderId="16" xfId="0" applyNumberFormat="1" applyFont="1" applyFill="1" applyBorder="1" applyAlignment="1">
      <alignment horizontal="center" vertical="center" wrapText="1"/>
    </xf>
    <xf numFmtId="186" fontId="2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186" fontId="8" fillId="0" borderId="19" xfId="0" applyNumberFormat="1" applyFont="1" applyFill="1" applyBorder="1" applyAlignment="1">
      <alignment horizontal="center" vertical="center" wrapText="1"/>
    </xf>
    <xf numFmtId="187" fontId="8" fillId="0" borderId="25" xfId="0" applyNumberFormat="1" applyFont="1" applyFill="1" applyBorder="1" applyAlignment="1">
      <alignment horizontal="center" vertical="center" wrapText="1"/>
    </xf>
    <xf numFmtId="187" fontId="8" fillId="0" borderId="3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86" fontId="1" fillId="0" borderId="16" xfId="0" applyNumberFormat="1" applyFont="1" applyFill="1" applyBorder="1" applyAlignment="1">
      <alignment horizontal="center" vertical="center" wrapText="1"/>
    </xf>
    <xf numFmtId="187" fontId="1" fillId="0" borderId="24" xfId="0" applyNumberFormat="1" applyFont="1" applyFill="1" applyBorder="1" applyAlignment="1">
      <alignment horizontal="center" vertical="center" wrapText="1"/>
    </xf>
    <xf numFmtId="187" fontId="2" fillId="0" borderId="25" xfId="0" applyNumberFormat="1" applyFont="1" applyFill="1" applyBorder="1" applyAlignment="1">
      <alignment horizontal="center" vertical="center" wrapText="1"/>
    </xf>
    <xf numFmtId="187" fontId="2" fillId="0" borderId="26" xfId="0" applyNumberFormat="1" applyFont="1" applyFill="1" applyBorder="1" applyAlignment="1">
      <alignment horizontal="center" vertical="center" wrapText="1"/>
    </xf>
    <xf numFmtId="187" fontId="2" fillId="0" borderId="3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186" fontId="12" fillId="0" borderId="14" xfId="0" applyNumberFormat="1" applyFont="1" applyFill="1" applyBorder="1" applyAlignment="1">
      <alignment horizontal="center" vertical="center" wrapText="1"/>
    </xf>
    <xf numFmtId="186" fontId="13" fillId="0" borderId="14" xfId="0" applyNumberFormat="1" applyFont="1" applyFill="1" applyBorder="1" applyAlignment="1">
      <alignment horizontal="center" vertical="center" wrapText="1"/>
    </xf>
    <xf numFmtId="187" fontId="12" fillId="0" borderId="14" xfId="0" applyNumberFormat="1" applyFont="1" applyFill="1" applyBorder="1" applyAlignment="1">
      <alignment horizontal="center" vertical="center" wrapText="1"/>
    </xf>
    <xf numFmtId="186" fontId="12" fillId="0" borderId="28" xfId="0" applyNumberFormat="1" applyFont="1" applyFill="1" applyBorder="1" applyAlignment="1">
      <alignment horizontal="center" vertical="center" wrapText="1"/>
    </xf>
    <xf numFmtId="186" fontId="12" fillId="0" borderId="4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87" fontId="12" fillId="0" borderId="23" xfId="0" applyNumberFormat="1" applyFont="1" applyFill="1" applyBorder="1" applyAlignment="1">
      <alignment horizontal="center" vertical="top" wrapText="1"/>
    </xf>
    <xf numFmtId="186" fontId="6" fillId="0" borderId="23" xfId="0" applyNumberFormat="1" applyFont="1" applyFill="1" applyBorder="1" applyAlignment="1">
      <alignment horizontal="center" vertical="top" wrapText="1"/>
    </xf>
    <xf numFmtId="186" fontId="6" fillId="0" borderId="11" xfId="0" applyNumberFormat="1" applyFont="1" applyFill="1" applyBorder="1" applyAlignment="1">
      <alignment horizontal="center" vertical="top" wrapText="1"/>
    </xf>
    <xf numFmtId="187" fontId="12" fillId="0" borderId="11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top" wrapText="1"/>
    </xf>
    <xf numFmtId="187" fontId="8" fillId="0" borderId="19" xfId="0" applyNumberFormat="1" applyFont="1" applyFill="1" applyBorder="1" applyAlignment="1">
      <alignment horizontal="center" vertical="center" wrapText="1"/>
    </xf>
    <xf numFmtId="186" fontId="6" fillId="0" borderId="2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top" wrapText="1"/>
    </xf>
    <xf numFmtId="186" fontId="1" fillId="0" borderId="5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top" wrapText="1"/>
    </xf>
    <xf numFmtId="186" fontId="2" fillId="0" borderId="13" xfId="0" applyNumberFormat="1" applyFont="1" applyFill="1" applyBorder="1" applyAlignment="1">
      <alignment horizontal="center" vertical="top" wrapText="1"/>
    </xf>
    <xf numFmtId="186" fontId="1" fillId="0" borderId="30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/>
    </xf>
    <xf numFmtId="187" fontId="2" fillId="0" borderId="17" xfId="0" applyNumberFormat="1" applyFont="1" applyFill="1" applyBorder="1" applyAlignment="1">
      <alignment horizontal="center" vertical="top" wrapText="1"/>
    </xf>
    <xf numFmtId="186" fontId="2" fillId="0" borderId="17" xfId="0" applyNumberFormat="1" applyFont="1" applyFill="1" applyBorder="1" applyAlignment="1">
      <alignment horizontal="center" vertical="top" wrapText="1"/>
    </xf>
    <xf numFmtId="186" fontId="1" fillId="0" borderId="31" xfId="0" applyNumberFormat="1" applyFont="1" applyFill="1" applyBorder="1" applyAlignment="1">
      <alignment horizontal="center" vertical="top" wrapText="1"/>
    </xf>
    <xf numFmtId="187" fontId="2" fillId="0" borderId="14" xfId="0" applyNumberFormat="1" applyFont="1" applyFill="1" applyBorder="1" applyAlignment="1">
      <alignment horizontal="center" vertical="center" wrapText="1"/>
    </xf>
    <xf numFmtId="186" fontId="1" fillId="0" borderId="29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2" fillId="0" borderId="31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horizontal="center" vertical="distributed"/>
    </xf>
    <xf numFmtId="186" fontId="2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186" fontId="2" fillId="0" borderId="31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186" fontId="8" fillId="0" borderId="25" xfId="0" applyNumberFormat="1" applyFont="1" applyFill="1" applyBorder="1" applyAlignment="1">
      <alignment horizontal="center" vertical="center"/>
    </xf>
    <xf numFmtId="186" fontId="8" fillId="0" borderId="50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horizontal="center" vertical="center"/>
    </xf>
    <xf numFmtId="186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186" fontId="2" fillId="0" borderId="3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86" fontId="6" fillId="0" borderId="25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86" fontId="6" fillId="0" borderId="50" xfId="0" applyNumberFormat="1" applyFont="1" applyFill="1" applyBorder="1" applyAlignment="1">
      <alignment horizontal="center" vertical="center"/>
    </xf>
    <xf numFmtId="186" fontId="1" fillId="0" borderId="25" xfId="0" applyNumberFormat="1" applyFont="1" applyFill="1" applyBorder="1" applyAlignment="1">
      <alignment horizontal="center" vertical="top" wrapText="1"/>
    </xf>
    <xf numFmtId="186" fontId="1" fillId="0" borderId="24" xfId="0" applyNumberFormat="1" applyFont="1" applyFill="1" applyBorder="1" applyAlignment="1">
      <alignment horizontal="center" vertical="top" wrapText="1"/>
    </xf>
    <xf numFmtId="2" fontId="2" fillId="0" borderId="51" xfId="0" applyNumberFormat="1" applyFont="1" applyFill="1" applyBorder="1" applyAlignment="1">
      <alignment horizontal="center" vertical="center"/>
    </xf>
    <xf numFmtId="186" fontId="2" fillId="0" borderId="52" xfId="0" applyNumberFormat="1" applyFont="1" applyFill="1" applyBorder="1" applyAlignment="1">
      <alignment horizontal="center" vertical="center"/>
    </xf>
    <xf numFmtId="186" fontId="2" fillId="0" borderId="46" xfId="0" applyNumberFormat="1" applyFont="1" applyFill="1" applyBorder="1" applyAlignment="1">
      <alignment horizontal="center" vertical="center" wrapText="1"/>
    </xf>
    <xf numFmtId="186" fontId="2" fillId="0" borderId="26" xfId="0" applyNumberFormat="1" applyFont="1" applyFill="1" applyBorder="1" applyAlignment="1">
      <alignment horizontal="center" vertical="center" wrapText="1"/>
    </xf>
    <xf numFmtId="186" fontId="2" fillId="0" borderId="4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186" fontId="50" fillId="0" borderId="11" xfId="0" applyNumberFormat="1" applyFont="1" applyFill="1" applyBorder="1" applyAlignment="1">
      <alignment horizontal="center" vertical="center" wrapText="1"/>
    </xf>
    <xf numFmtId="186" fontId="2" fillId="0" borderId="53" xfId="0" applyNumberFormat="1" applyFont="1" applyFill="1" applyBorder="1" applyAlignment="1">
      <alignment horizontal="center" vertical="center" wrapText="1"/>
    </xf>
    <xf numFmtId="187" fontId="2" fillId="0" borderId="36" xfId="0" applyNumberFormat="1" applyFont="1" applyFill="1" applyBorder="1" applyAlignment="1">
      <alignment horizontal="center" vertical="center" wrapText="1"/>
    </xf>
    <xf numFmtId="187" fontId="1" fillId="0" borderId="36" xfId="0" applyNumberFormat="1" applyFont="1" applyFill="1" applyBorder="1" applyAlignment="1">
      <alignment horizontal="center" vertical="center" wrapText="1"/>
    </xf>
    <xf numFmtId="187" fontId="1" fillId="0" borderId="53" xfId="0" applyNumberFormat="1" applyFont="1" applyFill="1" applyBorder="1" applyAlignment="1">
      <alignment horizontal="center" vertical="center" wrapText="1"/>
    </xf>
    <xf numFmtId="187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" fillId="0" borderId="46" xfId="0" applyNumberFormat="1" applyFont="1" applyFill="1" applyBorder="1" applyAlignment="1">
      <alignment horizontal="center" vertical="center"/>
    </xf>
    <xf numFmtId="186" fontId="2" fillId="0" borderId="46" xfId="0" applyNumberFormat="1" applyFont="1" applyFill="1" applyBorder="1" applyAlignment="1">
      <alignment horizontal="center" vertical="center"/>
    </xf>
    <xf numFmtId="186" fontId="2" fillId="0" borderId="23" xfId="0" applyNumberFormat="1" applyFont="1" applyFill="1" applyBorder="1" applyAlignment="1">
      <alignment horizontal="center" vertical="center" wrapText="1"/>
    </xf>
    <xf numFmtId="186" fontId="2" fillId="0" borderId="5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 wrapText="1"/>
    </xf>
    <xf numFmtId="186" fontId="2" fillId="0" borderId="23" xfId="0" applyNumberFormat="1" applyFont="1" applyFill="1" applyBorder="1" applyAlignment="1">
      <alignment horizontal="center" vertical="top" wrapText="1"/>
    </xf>
    <xf numFmtId="186" fontId="2" fillId="0" borderId="11" xfId="0" applyNumberFormat="1" applyFont="1" applyFill="1" applyBorder="1" applyAlignment="1">
      <alignment horizontal="center" vertical="top" wrapText="1"/>
    </xf>
    <xf numFmtId="186" fontId="2" fillId="0" borderId="17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86" fontId="2" fillId="0" borderId="35" xfId="0" applyNumberFormat="1" applyFont="1" applyFill="1" applyBorder="1" applyAlignment="1">
      <alignment horizontal="center" vertical="top" wrapText="1"/>
    </xf>
    <xf numFmtId="186" fontId="2" fillId="0" borderId="16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center" wrapText="1"/>
    </xf>
    <xf numFmtId="187" fontId="2" fillId="0" borderId="2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86" fontId="2" fillId="0" borderId="12" xfId="0" applyNumberFormat="1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showZeros="0" tabSelected="1" zoomScaleSheetLayoutView="75" zoomScalePageLayoutView="0" workbookViewId="0" topLeftCell="C52">
      <selection activeCell="F58" sqref="F58"/>
    </sheetView>
  </sheetViews>
  <sheetFormatPr defaultColWidth="9.00390625" defaultRowHeight="12.75"/>
  <cols>
    <col min="1" max="1" width="6.875" style="2" customWidth="1"/>
    <col min="2" max="2" width="33.625" style="0" customWidth="1"/>
    <col min="3" max="3" width="16.00390625" style="0" customWidth="1"/>
    <col min="4" max="4" width="21.875" style="0" customWidth="1"/>
    <col min="5" max="5" width="33.00390625" style="28" customWidth="1"/>
    <col min="6" max="6" width="19.875" style="0" customWidth="1"/>
    <col min="7" max="7" width="18.50390625" style="0" customWidth="1"/>
    <col min="8" max="8" width="19.125" style="0" customWidth="1"/>
    <col min="9" max="9" width="19.50390625" style="0" customWidth="1"/>
    <col min="10" max="10" width="20.00390625" style="0" customWidth="1"/>
  </cols>
  <sheetData>
    <row r="1" ht="15">
      <c r="I1" t="s">
        <v>67</v>
      </c>
    </row>
    <row r="2" spans="9:10" ht="15">
      <c r="I2" s="9" t="s">
        <v>66</v>
      </c>
      <c r="J2" s="10"/>
    </row>
    <row r="3" spans="9:10" ht="15">
      <c r="I3" s="9" t="s">
        <v>46</v>
      </c>
      <c r="J3" s="10"/>
    </row>
    <row r="4" spans="9:10" ht="15">
      <c r="I4" s="9" t="s">
        <v>65</v>
      </c>
      <c r="J4" s="11"/>
    </row>
    <row r="6" spans="1:10" ht="17.25">
      <c r="A6" s="305" t="s">
        <v>0</v>
      </c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7.25">
      <c r="A7" s="305" t="s">
        <v>116</v>
      </c>
      <c r="B7" s="306"/>
      <c r="C7" s="306"/>
      <c r="D7" s="306"/>
      <c r="E7" s="306"/>
      <c r="F7" s="306"/>
      <c r="G7" s="306"/>
      <c r="H7" s="306"/>
      <c r="I7" s="306"/>
      <c r="J7" s="306"/>
    </row>
    <row r="8" ht="18" thickBot="1">
      <c r="A8" s="3"/>
    </row>
    <row r="9" spans="1:10" ht="18.75" customHeight="1">
      <c r="A9" s="313" t="s">
        <v>1</v>
      </c>
      <c r="B9" s="307" t="s">
        <v>2</v>
      </c>
      <c r="C9" s="287" t="s">
        <v>79</v>
      </c>
      <c r="D9" s="287" t="s">
        <v>29</v>
      </c>
      <c r="E9" s="318" t="s">
        <v>12</v>
      </c>
      <c r="F9" s="307" t="s">
        <v>8</v>
      </c>
      <c r="G9" s="320" t="s">
        <v>6</v>
      </c>
      <c r="H9" s="321"/>
      <c r="I9" s="307" t="s">
        <v>9</v>
      </c>
      <c r="J9" s="310" t="s">
        <v>7</v>
      </c>
    </row>
    <row r="10" spans="1:10" ht="21" customHeight="1">
      <c r="A10" s="314"/>
      <c r="B10" s="316"/>
      <c r="C10" s="288"/>
      <c r="D10" s="288"/>
      <c r="E10" s="319"/>
      <c r="F10" s="308"/>
      <c r="G10" s="322"/>
      <c r="H10" s="323"/>
      <c r="I10" s="308"/>
      <c r="J10" s="311"/>
    </row>
    <row r="11" spans="1:10" ht="35.25" customHeight="1" thickBot="1">
      <c r="A11" s="315"/>
      <c r="B11" s="317"/>
      <c r="C11" s="288"/>
      <c r="D11" s="288"/>
      <c r="E11" s="319"/>
      <c r="F11" s="309"/>
      <c r="G11" s="26" t="s">
        <v>27</v>
      </c>
      <c r="H11" s="26" t="s">
        <v>26</v>
      </c>
      <c r="I11" s="309"/>
      <c r="J11" s="312"/>
    </row>
    <row r="12" spans="1:10" s="40" customFormat="1" ht="26.25" customHeight="1" thickBot="1">
      <c r="A12" s="326" t="s">
        <v>86</v>
      </c>
      <c r="B12" s="263" t="s">
        <v>64</v>
      </c>
      <c r="C12" s="56" t="s">
        <v>83</v>
      </c>
      <c r="D12" s="60" t="s">
        <v>10</v>
      </c>
      <c r="E12" s="25" t="s">
        <v>47</v>
      </c>
      <c r="F12" s="234">
        <v>225</v>
      </c>
      <c r="G12" s="234">
        <v>1082</v>
      </c>
      <c r="H12" s="234">
        <v>1082</v>
      </c>
      <c r="I12" s="234">
        <v>30000</v>
      </c>
      <c r="J12" s="61"/>
    </row>
    <row r="13" spans="1:10" s="40" customFormat="1" ht="26.25" customHeight="1" thickBot="1">
      <c r="A13" s="276"/>
      <c r="B13" s="328"/>
      <c r="C13" s="62" t="s">
        <v>83</v>
      </c>
      <c r="D13" s="63" t="s">
        <v>10</v>
      </c>
      <c r="E13" s="16" t="s">
        <v>84</v>
      </c>
      <c r="F13" s="242">
        <v>90</v>
      </c>
      <c r="G13" s="242">
        <v>170</v>
      </c>
      <c r="H13" s="242">
        <v>120</v>
      </c>
      <c r="I13" s="242">
        <v>3150</v>
      </c>
      <c r="J13" s="58"/>
    </row>
    <row r="14" spans="1:10" s="40" customFormat="1" ht="26.25" customHeight="1">
      <c r="A14" s="276"/>
      <c r="B14" s="328"/>
      <c r="C14" s="326" t="s">
        <v>85</v>
      </c>
      <c r="D14" s="27" t="s">
        <v>10</v>
      </c>
      <c r="E14" s="243" t="s">
        <v>80</v>
      </c>
      <c r="F14" s="137"/>
      <c r="G14" s="137">
        <v>80</v>
      </c>
      <c r="H14" s="137">
        <v>80</v>
      </c>
      <c r="I14" s="137">
        <v>18000</v>
      </c>
      <c r="J14" s="66"/>
    </row>
    <row r="15" spans="1:10" s="40" customFormat="1" ht="26.25" customHeight="1">
      <c r="A15" s="276"/>
      <c r="B15" s="328"/>
      <c r="C15" s="276"/>
      <c r="D15" s="8" t="s">
        <v>11</v>
      </c>
      <c r="E15" s="266"/>
      <c r="F15" s="229"/>
      <c r="G15" s="229">
        <v>35</v>
      </c>
      <c r="H15" s="229">
        <v>35</v>
      </c>
      <c r="I15" s="229">
        <v>3000</v>
      </c>
      <c r="J15" s="67"/>
    </row>
    <row r="16" spans="1:10" s="40" customFormat="1" ht="26.25" customHeight="1" thickBot="1">
      <c r="A16" s="276"/>
      <c r="B16" s="328"/>
      <c r="C16" s="327"/>
      <c r="D16" s="59" t="s">
        <v>32</v>
      </c>
      <c r="E16" s="251"/>
      <c r="F16" s="156"/>
      <c r="G16" s="157">
        <f>G14+G15</f>
        <v>115</v>
      </c>
      <c r="H16" s="157">
        <f>H14+H15</f>
        <v>115</v>
      </c>
      <c r="I16" s="157">
        <f>I14+I15</f>
        <v>21000</v>
      </c>
      <c r="J16" s="68"/>
    </row>
    <row r="17" spans="1:10" s="40" customFormat="1" ht="26.25" customHeight="1">
      <c r="A17" s="276"/>
      <c r="B17" s="328"/>
      <c r="C17" s="294" t="s">
        <v>68</v>
      </c>
      <c r="D17" s="69" t="s">
        <v>10</v>
      </c>
      <c r="E17" s="70" t="s">
        <v>32</v>
      </c>
      <c r="F17" s="71">
        <f>F12+F13+F14</f>
        <v>315</v>
      </c>
      <c r="G17" s="71">
        <f>G12+G13+G14</f>
        <v>1332</v>
      </c>
      <c r="H17" s="71">
        <f>H12+H13+H14</f>
        <v>1282</v>
      </c>
      <c r="I17" s="71">
        <f>I12+I13+I14</f>
        <v>51150</v>
      </c>
      <c r="J17" s="71">
        <f>J12+J13+J14</f>
        <v>0</v>
      </c>
    </row>
    <row r="18" spans="1:10" s="40" customFormat="1" ht="26.25" customHeight="1">
      <c r="A18" s="276"/>
      <c r="B18" s="328"/>
      <c r="C18" s="295"/>
      <c r="D18" s="72" t="s">
        <v>11</v>
      </c>
      <c r="E18" s="51" t="s">
        <v>32</v>
      </c>
      <c r="F18" s="73">
        <f>F15</f>
        <v>0</v>
      </c>
      <c r="G18" s="73">
        <f>G15</f>
        <v>35</v>
      </c>
      <c r="H18" s="73">
        <f>H15</f>
        <v>35</v>
      </c>
      <c r="I18" s="73">
        <f>I15</f>
        <v>3000</v>
      </c>
      <c r="J18" s="73">
        <f>J15</f>
        <v>0</v>
      </c>
    </row>
    <row r="19" spans="1:10" s="40" customFormat="1" ht="26.25" customHeight="1" thickBot="1">
      <c r="A19" s="327"/>
      <c r="B19" s="329"/>
      <c r="C19" s="296"/>
      <c r="D19" s="74"/>
      <c r="E19" s="75" t="s">
        <v>32</v>
      </c>
      <c r="F19" s="76">
        <f>F17+F18</f>
        <v>315</v>
      </c>
      <c r="G19" s="76">
        <f>G17+G18</f>
        <v>1367</v>
      </c>
      <c r="H19" s="76">
        <f>H17+H18</f>
        <v>1317</v>
      </c>
      <c r="I19" s="76">
        <f>I17+I18</f>
        <v>54150</v>
      </c>
      <c r="J19" s="85">
        <f>J17+J18</f>
        <v>0</v>
      </c>
    </row>
    <row r="20" spans="1:10" s="40" customFormat="1" ht="27" customHeight="1" thickBot="1">
      <c r="A20" s="276" t="s">
        <v>87</v>
      </c>
      <c r="B20" s="331" t="s">
        <v>4</v>
      </c>
      <c r="C20" s="55" t="s">
        <v>97</v>
      </c>
      <c r="D20" s="7" t="s">
        <v>10</v>
      </c>
      <c r="E20" s="17" t="s">
        <v>53</v>
      </c>
      <c r="F20" s="158">
        <v>20</v>
      </c>
      <c r="G20" s="159">
        <v>37</v>
      </c>
      <c r="H20" s="160">
        <v>37</v>
      </c>
      <c r="I20" s="156">
        <v>2800</v>
      </c>
      <c r="J20" s="57"/>
    </row>
    <row r="21" spans="1:10" s="40" customFormat="1" ht="29.25" customHeight="1" thickBot="1">
      <c r="A21" s="276"/>
      <c r="B21" s="331"/>
      <c r="C21" s="55" t="s">
        <v>103</v>
      </c>
      <c r="D21" s="20" t="s">
        <v>10</v>
      </c>
      <c r="E21" s="17" t="s">
        <v>48</v>
      </c>
      <c r="F21" s="117">
        <f>F44+F61+F71+F72+F73+F74</f>
        <v>6336.5</v>
      </c>
      <c r="G21" s="117">
        <f>G44+G61+G71+G72+G73+G74</f>
        <v>50717</v>
      </c>
      <c r="H21" s="117">
        <f>H44+H61+H71+H72+H73+H74</f>
        <v>44690</v>
      </c>
      <c r="I21" s="117">
        <f>I44+I61+I71+I72+I73+I74</f>
        <v>1218820</v>
      </c>
      <c r="J21" s="117">
        <f>J44+J61+J71+J72+J73+J74</f>
        <v>527.5</v>
      </c>
    </row>
    <row r="22" spans="1:10" s="40" customFormat="1" ht="18.75" customHeight="1">
      <c r="A22" s="257"/>
      <c r="B22" s="332"/>
      <c r="C22" s="21"/>
      <c r="D22" s="301" t="s">
        <v>10</v>
      </c>
      <c r="E22" s="99" t="s">
        <v>13</v>
      </c>
      <c r="F22" s="213">
        <v>142</v>
      </c>
      <c r="G22" s="214">
        <v>900</v>
      </c>
      <c r="H22" s="215">
        <v>900</v>
      </c>
      <c r="I22" s="215">
        <v>20011</v>
      </c>
      <c r="J22" s="216"/>
    </row>
    <row r="23" spans="1:10" s="40" customFormat="1" ht="18">
      <c r="A23" s="257"/>
      <c r="B23" s="332"/>
      <c r="C23" s="21"/>
      <c r="D23" s="302"/>
      <c r="E23" s="100" t="s">
        <v>14</v>
      </c>
      <c r="F23" s="204">
        <v>247</v>
      </c>
      <c r="G23" s="214">
        <v>2100</v>
      </c>
      <c r="H23" s="217">
        <v>2100</v>
      </c>
      <c r="I23" s="217">
        <v>45985</v>
      </c>
      <c r="J23" s="88"/>
    </row>
    <row r="24" spans="1:10" s="40" customFormat="1" ht="18">
      <c r="A24" s="257"/>
      <c r="B24" s="332"/>
      <c r="C24" s="21"/>
      <c r="D24" s="302"/>
      <c r="E24" s="100" t="s">
        <v>15</v>
      </c>
      <c r="F24" s="218"/>
      <c r="G24" s="205">
        <v>850</v>
      </c>
      <c r="H24" s="217">
        <v>850</v>
      </c>
      <c r="I24" s="217">
        <v>28600</v>
      </c>
      <c r="J24" s="88">
        <v>17</v>
      </c>
    </row>
    <row r="25" spans="1:10" s="40" customFormat="1" ht="18">
      <c r="A25" s="257"/>
      <c r="B25" s="332"/>
      <c r="C25" s="21"/>
      <c r="D25" s="302"/>
      <c r="E25" s="100" t="s">
        <v>16</v>
      </c>
      <c r="F25" s="219">
        <v>239</v>
      </c>
      <c r="G25" s="214">
        <v>1500</v>
      </c>
      <c r="H25" s="217">
        <v>1500</v>
      </c>
      <c r="I25" s="217">
        <v>31471</v>
      </c>
      <c r="J25" s="88"/>
    </row>
    <row r="26" spans="1:10" s="40" customFormat="1" ht="18">
      <c r="A26" s="257"/>
      <c r="B26" s="332"/>
      <c r="C26" s="21"/>
      <c r="D26" s="302"/>
      <c r="E26" s="100" t="s">
        <v>17</v>
      </c>
      <c r="F26" s="204">
        <v>424</v>
      </c>
      <c r="G26" s="214">
        <v>1800</v>
      </c>
      <c r="H26" s="217">
        <v>1800</v>
      </c>
      <c r="I26" s="217">
        <v>33115</v>
      </c>
      <c r="J26" s="88"/>
    </row>
    <row r="27" spans="1:10" s="40" customFormat="1" ht="18">
      <c r="A27" s="257"/>
      <c r="B27" s="332"/>
      <c r="C27" s="65" t="s">
        <v>104</v>
      </c>
      <c r="D27" s="302"/>
      <c r="E27" s="101" t="s">
        <v>18</v>
      </c>
      <c r="F27" s="204"/>
      <c r="G27" s="214">
        <v>2200</v>
      </c>
      <c r="H27" s="217">
        <v>2200</v>
      </c>
      <c r="I27" s="217">
        <v>40000</v>
      </c>
      <c r="J27" s="88">
        <v>32</v>
      </c>
    </row>
    <row r="28" spans="1:10" s="40" customFormat="1" ht="18">
      <c r="A28" s="257"/>
      <c r="B28" s="332"/>
      <c r="C28" s="22" t="s">
        <v>33</v>
      </c>
      <c r="D28" s="302"/>
      <c r="E28" s="100" t="s">
        <v>19</v>
      </c>
      <c r="F28" s="204">
        <v>60</v>
      </c>
      <c r="G28" s="214">
        <v>1000</v>
      </c>
      <c r="H28" s="217">
        <v>1000</v>
      </c>
      <c r="I28" s="217">
        <v>20707</v>
      </c>
      <c r="J28" s="88"/>
    </row>
    <row r="29" spans="1:10" s="40" customFormat="1" ht="18">
      <c r="A29" s="257"/>
      <c r="B29" s="332"/>
      <c r="C29" s="22" t="s">
        <v>34</v>
      </c>
      <c r="D29" s="302"/>
      <c r="E29" s="100" t="s">
        <v>20</v>
      </c>
      <c r="F29" s="204">
        <v>119.8</v>
      </c>
      <c r="G29" s="214">
        <v>800</v>
      </c>
      <c r="H29" s="217">
        <v>800</v>
      </c>
      <c r="I29" s="217">
        <v>21207</v>
      </c>
      <c r="J29" s="88"/>
    </row>
    <row r="30" spans="1:10" s="40" customFormat="1" ht="18">
      <c r="A30" s="257"/>
      <c r="B30" s="332"/>
      <c r="C30" s="21"/>
      <c r="D30" s="302"/>
      <c r="E30" s="100" t="s">
        <v>21</v>
      </c>
      <c r="F30" s="204">
        <v>288</v>
      </c>
      <c r="G30" s="214">
        <v>2500</v>
      </c>
      <c r="H30" s="217">
        <v>2500</v>
      </c>
      <c r="I30" s="217">
        <v>42000</v>
      </c>
      <c r="J30" s="91"/>
    </row>
    <row r="31" spans="1:10" s="40" customFormat="1" ht="18">
      <c r="A31" s="257"/>
      <c r="B31" s="332"/>
      <c r="C31" s="21"/>
      <c r="D31" s="302"/>
      <c r="E31" s="100" t="s">
        <v>22</v>
      </c>
      <c r="F31" s="204">
        <v>478</v>
      </c>
      <c r="G31" s="214">
        <v>2300</v>
      </c>
      <c r="H31" s="215">
        <v>2500</v>
      </c>
      <c r="I31" s="215">
        <v>38282</v>
      </c>
      <c r="J31" s="216"/>
    </row>
    <row r="32" spans="1:10" s="40" customFormat="1" ht="18">
      <c r="A32" s="257"/>
      <c r="B32" s="332"/>
      <c r="C32" s="21"/>
      <c r="D32" s="302"/>
      <c r="E32" s="100" t="s">
        <v>137</v>
      </c>
      <c r="F32" s="204"/>
      <c r="G32" s="205">
        <v>3000</v>
      </c>
      <c r="H32" s="87">
        <v>3000</v>
      </c>
      <c r="I32" s="87">
        <v>67620</v>
      </c>
      <c r="J32" s="87">
        <v>54</v>
      </c>
    </row>
    <row r="33" spans="1:10" s="40" customFormat="1" ht="18">
      <c r="A33" s="257"/>
      <c r="B33" s="332"/>
      <c r="C33" s="21"/>
      <c r="D33" s="302"/>
      <c r="E33" s="100" t="s">
        <v>23</v>
      </c>
      <c r="F33" s="204"/>
      <c r="G33" s="214">
        <v>2000</v>
      </c>
      <c r="H33" s="217">
        <v>2100</v>
      </c>
      <c r="I33" s="217">
        <v>32000</v>
      </c>
      <c r="J33" s="88">
        <v>30</v>
      </c>
    </row>
    <row r="34" spans="1:10" s="40" customFormat="1" ht="18">
      <c r="A34" s="257"/>
      <c r="B34" s="332"/>
      <c r="C34" s="21"/>
      <c r="D34" s="302"/>
      <c r="E34" s="100" t="s">
        <v>138</v>
      </c>
      <c r="F34" s="204"/>
      <c r="G34" s="205">
        <v>350</v>
      </c>
      <c r="H34" s="220"/>
      <c r="I34" s="87">
        <v>17100</v>
      </c>
      <c r="J34" s="89"/>
    </row>
    <row r="35" spans="1:10" s="40" customFormat="1" ht="18">
      <c r="A35" s="257"/>
      <c r="B35" s="332"/>
      <c r="C35" s="21"/>
      <c r="D35" s="302"/>
      <c r="E35" s="100" t="s">
        <v>109</v>
      </c>
      <c r="F35" s="204">
        <v>45</v>
      </c>
      <c r="G35" s="214">
        <v>450</v>
      </c>
      <c r="H35" s="221">
        <v>450</v>
      </c>
      <c r="I35" s="221">
        <v>23000</v>
      </c>
      <c r="J35" s="89"/>
    </row>
    <row r="36" spans="1:10" s="40" customFormat="1" ht="18">
      <c r="A36" s="257"/>
      <c r="B36" s="332"/>
      <c r="C36" s="21"/>
      <c r="D36" s="302"/>
      <c r="E36" s="100" t="s">
        <v>110</v>
      </c>
      <c r="F36" s="204"/>
      <c r="G36" s="214">
        <v>300</v>
      </c>
      <c r="H36" s="221"/>
      <c r="I36" s="221">
        <v>17000</v>
      </c>
      <c r="J36" s="222"/>
    </row>
    <row r="37" spans="1:10" s="40" customFormat="1" ht="18">
      <c r="A37" s="257"/>
      <c r="B37" s="332"/>
      <c r="C37" s="21"/>
      <c r="D37" s="302"/>
      <c r="E37" s="100" t="s">
        <v>24</v>
      </c>
      <c r="F37" s="204">
        <v>332.2</v>
      </c>
      <c r="G37" s="205">
        <v>2000</v>
      </c>
      <c r="H37" s="221">
        <v>2000</v>
      </c>
      <c r="I37" s="221">
        <v>40000</v>
      </c>
      <c r="J37" s="223"/>
    </row>
    <row r="38" spans="1:10" s="40" customFormat="1" ht="18">
      <c r="A38" s="257"/>
      <c r="B38" s="332"/>
      <c r="C38" s="21"/>
      <c r="D38" s="302"/>
      <c r="E38" s="100" t="s">
        <v>139</v>
      </c>
      <c r="F38" s="204"/>
      <c r="G38" s="205">
        <v>1800</v>
      </c>
      <c r="H38" s="87">
        <v>1800</v>
      </c>
      <c r="I38" s="87">
        <v>38082</v>
      </c>
      <c r="J38" s="87">
        <v>27</v>
      </c>
    </row>
    <row r="39" spans="1:10" s="40" customFormat="1" ht="18">
      <c r="A39" s="257"/>
      <c r="B39" s="332"/>
      <c r="C39" s="21"/>
      <c r="D39" s="302"/>
      <c r="E39" s="100" t="s">
        <v>140</v>
      </c>
      <c r="F39" s="204"/>
      <c r="G39" s="205">
        <v>350</v>
      </c>
      <c r="H39" s="220"/>
      <c r="I39" s="87">
        <v>12800</v>
      </c>
      <c r="J39" s="224"/>
    </row>
    <row r="40" spans="1:10" s="40" customFormat="1" ht="20.25" customHeight="1">
      <c r="A40" s="257"/>
      <c r="B40" s="332"/>
      <c r="C40" s="21"/>
      <c r="D40" s="302"/>
      <c r="E40" s="101" t="s">
        <v>25</v>
      </c>
      <c r="F40" s="225"/>
      <c r="G40" s="205">
        <v>1500</v>
      </c>
      <c r="H40" s="87">
        <v>1500</v>
      </c>
      <c r="I40" s="87">
        <v>30920</v>
      </c>
      <c r="J40" s="87">
        <v>30</v>
      </c>
    </row>
    <row r="41" spans="1:10" s="40" customFormat="1" ht="20.25" customHeight="1">
      <c r="A41" s="257"/>
      <c r="B41" s="332"/>
      <c r="C41" s="21"/>
      <c r="D41" s="302"/>
      <c r="E41" s="101" t="s">
        <v>141</v>
      </c>
      <c r="F41" s="225"/>
      <c r="G41" s="205">
        <v>300</v>
      </c>
      <c r="H41" s="220"/>
      <c r="I41" s="87">
        <v>10100</v>
      </c>
      <c r="J41" s="226"/>
    </row>
    <row r="42" spans="1:10" s="40" customFormat="1" ht="20.25" customHeight="1">
      <c r="A42" s="257"/>
      <c r="B42" s="332"/>
      <c r="C42" s="21"/>
      <c r="D42" s="302"/>
      <c r="E42" s="101" t="s">
        <v>142</v>
      </c>
      <c r="F42" s="225"/>
      <c r="G42" s="205">
        <v>1240</v>
      </c>
      <c r="H42" s="87"/>
      <c r="I42" s="87">
        <v>29700</v>
      </c>
      <c r="J42" s="87"/>
    </row>
    <row r="43" spans="1:10" s="40" customFormat="1" ht="20.25" customHeight="1">
      <c r="A43" s="257"/>
      <c r="B43" s="332"/>
      <c r="C43" s="21"/>
      <c r="D43" s="302"/>
      <c r="E43" s="101" t="s">
        <v>143</v>
      </c>
      <c r="F43" s="225"/>
      <c r="G43" s="205">
        <v>717</v>
      </c>
      <c r="H43" s="87"/>
      <c r="I43" s="87">
        <v>45000</v>
      </c>
      <c r="J43" s="108">
        <v>27.5</v>
      </c>
    </row>
    <row r="44" spans="1:10" s="40" customFormat="1" ht="18" thickBot="1">
      <c r="A44" s="257"/>
      <c r="B44" s="332"/>
      <c r="C44" s="41"/>
      <c r="D44" s="303"/>
      <c r="E44" s="52" t="s">
        <v>28</v>
      </c>
      <c r="F44" s="161">
        <f>SUM(F22:F43)</f>
        <v>2375</v>
      </c>
      <c r="G44" s="161">
        <f>SUM(G22:G43)</f>
        <v>29957</v>
      </c>
      <c r="H44" s="161">
        <f>SUM(H22:H43)</f>
        <v>27000</v>
      </c>
      <c r="I44" s="161">
        <f>SUM(I22:I43)</f>
        <v>684700</v>
      </c>
      <c r="J44" s="161">
        <f>SUM(J22:J43)</f>
        <v>217.5</v>
      </c>
    </row>
    <row r="45" spans="1:10" s="40" customFormat="1" ht="18">
      <c r="A45" s="330"/>
      <c r="B45" s="333"/>
      <c r="C45" s="21"/>
      <c r="D45" s="298" t="s">
        <v>10</v>
      </c>
      <c r="E45" s="162" t="s">
        <v>119</v>
      </c>
      <c r="F45" s="227">
        <v>400</v>
      </c>
      <c r="G45" s="228">
        <v>1750</v>
      </c>
      <c r="H45" s="229">
        <v>1750</v>
      </c>
      <c r="I45" s="229">
        <v>52000</v>
      </c>
      <c r="J45" s="152"/>
    </row>
    <row r="46" spans="1:10" s="40" customFormat="1" ht="18">
      <c r="A46" s="330"/>
      <c r="B46" s="333"/>
      <c r="C46" s="21"/>
      <c r="D46" s="299"/>
      <c r="E46" s="163" t="s">
        <v>30</v>
      </c>
      <c r="F46" s="227">
        <v>700</v>
      </c>
      <c r="G46" s="228">
        <v>3500</v>
      </c>
      <c r="H46" s="87">
        <v>3200</v>
      </c>
      <c r="I46" s="87">
        <v>41500</v>
      </c>
      <c r="J46" s="153"/>
    </row>
    <row r="47" spans="1:10" s="40" customFormat="1" ht="18">
      <c r="A47" s="330"/>
      <c r="B47" s="333"/>
      <c r="C47" s="21"/>
      <c r="D47" s="299"/>
      <c r="E47" s="162" t="s">
        <v>120</v>
      </c>
      <c r="F47" s="227">
        <v>400</v>
      </c>
      <c r="G47" s="230">
        <v>1400</v>
      </c>
      <c r="H47" s="229">
        <v>1400</v>
      </c>
      <c r="I47" s="229">
        <v>35000</v>
      </c>
      <c r="J47" s="152"/>
    </row>
    <row r="48" spans="1:10" s="40" customFormat="1" ht="18">
      <c r="A48" s="330"/>
      <c r="B48" s="333"/>
      <c r="C48" s="21"/>
      <c r="D48" s="299"/>
      <c r="E48" s="164" t="s">
        <v>121</v>
      </c>
      <c r="F48" s="107">
        <v>390</v>
      </c>
      <c r="G48" s="87">
        <v>1100</v>
      </c>
      <c r="H48" s="87">
        <v>1100</v>
      </c>
      <c r="I48" s="87">
        <v>35000</v>
      </c>
      <c r="J48" s="153"/>
    </row>
    <row r="49" spans="1:10" s="40" customFormat="1" ht="18">
      <c r="A49" s="330"/>
      <c r="B49" s="333"/>
      <c r="C49" s="21"/>
      <c r="D49" s="299"/>
      <c r="E49" s="164" t="s">
        <v>122</v>
      </c>
      <c r="F49" s="107"/>
      <c r="G49" s="87">
        <v>1000</v>
      </c>
      <c r="H49" s="87">
        <v>1000</v>
      </c>
      <c r="I49" s="87">
        <v>40000</v>
      </c>
      <c r="J49" s="231">
        <v>30</v>
      </c>
    </row>
    <row r="50" spans="1:10" s="40" customFormat="1" ht="18">
      <c r="A50" s="330"/>
      <c r="B50" s="333"/>
      <c r="C50" s="65" t="s">
        <v>105</v>
      </c>
      <c r="D50" s="299"/>
      <c r="E50" s="164" t="s">
        <v>123</v>
      </c>
      <c r="F50" s="107"/>
      <c r="G50" s="205">
        <v>1100</v>
      </c>
      <c r="H50" s="87">
        <v>1100</v>
      </c>
      <c r="I50" s="87">
        <v>40500</v>
      </c>
      <c r="J50" s="231">
        <v>70</v>
      </c>
    </row>
    <row r="51" spans="1:10" s="40" customFormat="1" ht="18">
      <c r="A51" s="330"/>
      <c r="B51" s="333"/>
      <c r="C51" s="15"/>
      <c r="D51" s="299"/>
      <c r="E51" s="164" t="s">
        <v>124</v>
      </c>
      <c r="F51" s="107"/>
      <c r="G51" s="205">
        <v>1000</v>
      </c>
      <c r="H51" s="87">
        <v>1000</v>
      </c>
      <c r="I51" s="87">
        <v>22500</v>
      </c>
      <c r="J51" s="231">
        <v>37</v>
      </c>
    </row>
    <row r="52" spans="1:10" s="40" customFormat="1" ht="19.5" customHeight="1">
      <c r="A52" s="330"/>
      <c r="B52" s="333"/>
      <c r="C52" s="23" t="s">
        <v>35</v>
      </c>
      <c r="D52" s="299"/>
      <c r="E52" s="164" t="s">
        <v>125</v>
      </c>
      <c r="F52" s="107">
        <v>795</v>
      </c>
      <c r="G52" s="87">
        <v>1850</v>
      </c>
      <c r="H52" s="87">
        <v>1650</v>
      </c>
      <c r="I52" s="87">
        <v>40000</v>
      </c>
      <c r="J52" s="231"/>
    </row>
    <row r="53" spans="1:10" s="40" customFormat="1" ht="18">
      <c r="A53" s="330"/>
      <c r="B53" s="333"/>
      <c r="C53" s="22" t="s">
        <v>36</v>
      </c>
      <c r="D53" s="299"/>
      <c r="E53" s="164" t="s">
        <v>31</v>
      </c>
      <c r="F53" s="107"/>
      <c r="G53" s="87">
        <v>1500</v>
      </c>
      <c r="H53" s="87">
        <v>1500</v>
      </c>
      <c r="I53" s="87">
        <v>30000</v>
      </c>
      <c r="J53" s="231">
        <v>70</v>
      </c>
    </row>
    <row r="54" spans="1:10" s="40" customFormat="1" ht="18">
      <c r="A54" s="330"/>
      <c r="B54" s="333"/>
      <c r="C54" s="21"/>
      <c r="D54" s="299"/>
      <c r="E54" s="164" t="s">
        <v>126</v>
      </c>
      <c r="F54" s="107">
        <v>700</v>
      </c>
      <c r="G54" s="87">
        <v>1800</v>
      </c>
      <c r="H54" s="87">
        <v>1800</v>
      </c>
      <c r="I54" s="87">
        <v>35700</v>
      </c>
      <c r="J54" s="231"/>
    </row>
    <row r="55" spans="1:10" s="40" customFormat="1" ht="19.5" customHeight="1">
      <c r="A55" s="330"/>
      <c r="B55" s="333"/>
      <c r="C55" s="21"/>
      <c r="D55" s="299"/>
      <c r="E55" s="165" t="s">
        <v>130</v>
      </c>
      <c r="F55" s="107">
        <v>115</v>
      </c>
      <c r="G55" s="87">
        <v>1400</v>
      </c>
      <c r="H55" s="87">
        <v>600</v>
      </c>
      <c r="I55" s="87">
        <v>26500</v>
      </c>
      <c r="J55" s="231"/>
    </row>
    <row r="56" spans="1:10" s="40" customFormat="1" ht="19.5" customHeight="1">
      <c r="A56" s="330"/>
      <c r="B56" s="333"/>
      <c r="C56" s="21"/>
      <c r="D56" s="299"/>
      <c r="E56" s="164" t="s">
        <v>128</v>
      </c>
      <c r="F56" s="107">
        <v>300</v>
      </c>
      <c r="G56" s="87">
        <v>900</v>
      </c>
      <c r="H56" s="87">
        <v>900</v>
      </c>
      <c r="I56" s="87">
        <v>18500</v>
      </c>
      <c r="J56" s="231"/>
    </row>
    <row r="57" spans="1:10" s="40" customFormat="1" ht="19.5" customHeight="1">
      <c r="A57" s="330"/>
      <c r="B57" s="333"/>
      <c r="C57" s="21"/>
      <c r="D57" s="299"/>
      <c r="E57" s="99" t="s">
        <v>129</v>
      </c>
      <c r="F57" s="107"/>
      <c r="G57" s="190">
        <v>600</v>
      </c>
      <c r="H57" s="87"/>
      <c r="I57" s="87">
        <v>12500</v>
      </c>
      <c r="J57" s="231">
        <v>23</v>
      </c>
    </row>
    <row r="58" spans="1:10" s="40" customFormat="1" ht="19.5" customHeight="1">
      <c r="A58" s="330"/>
      <c r="B58" s="333"/>
      <c r="C58" s="21"/>
      <c r="D58" s="299"/>
      <c r="E58" s="100" t="s">
        <v>131</v>
      </c>
      <c r="F58" s="107"/>
      <c r="G58" s="87">
        <v>200</v>
      </c>
      <c r="H58" s="87">
        <v>200</v>
      </c>
      <c r="I58" s="87">
        <v>16500</v>
      </c>
      <c r="J58" s="231"/>
    </row>
    <row r="59" spans="1:10" s="40" customFormat="1" ht="19.5" customHeight="1">
      <c r="A59" s="330"/>
      <c r="B59" s="333"/>
      <c r="C59" s="21"/>
      <c r="D59" s="299"/>
      <c r="E59" s="101" t="s">
        <v>132</v>
      </c>
      <c r="F59" s="107"/>
      <c r="G59" s="87">
        <v>600</v>
      </c>
      <c r="H59" s="87"/>
      <c r="I59" s="87">
        <v>36000</v>
      </c>
      <c r="J59" s="107">
        <v>40</v>
      </c>
    </row>
    <row r="60" spans="1:10" s="40" customFormat="1" ht="19.5" customHeight="1">
      <c r="A60" s="330"/>
      <c r="B60" s="333"/>
      <c r="C60" s="21"/>
      <c r="D60" s="299"/>
      <c r="E60" s="101" t="s">
        <v>151</v>
      </c>
      <c r="F60" s="107"/>
      <c r="G60" s="87">
        <v>540</v>
      </c>
      <c r="H60" s="87"/>
      <c r="I60" s="87">
        <v>32920</v>
      </c>
      <c r="J60" s="107">
        <v>40</v>
      </c>
    </row>
    <row r="61" spans="1:10" s="40" customFormat="1" ht="18" thickBot="1">
      <c r="A61" s="330"/>
      <c r="B61" s="333"/>
      <c r="C61" s="21"/>
      <c r="D61" s="300"/>
      <c r="E61" s="166" t="s">
        <v>28</v>
      </c>
      <c r="F61" s="118">
        <f>SUM(F45:F60)</f>
        <v>3800</v>
      </c>
      <c r="G61" s="118">
        <f>SUM(G45:G60)</f>
        <v>20240</v>
      </c>
      <c r="H61" s="118">
        <f>SUM(H45:H60)</f>
        <v>17200</v>
      </c>
      <c r="I61" s="118">
        <f>SUM(I45:I60)</f>
        <v>515120</v>
      </c>
      <c r="J61" s="118">
        <f>SUM(J45:J60)</f>
        <v>310</v>
      </c>
    </row>
    <row r="62" spans="1:10" s="40" customFormat="1" ht="18">
      <c r="A62" s="330"/>
      <c r="B62" s="333"/>
      <c r="C62" s="21"/>
      <c r="D62" s="243" t="s">
        <v>11</v>
      </c>
      <c r="E62" s="167" t="s">
        <v>127</v>
      </c>
      <c r="F62" s="168"/>
      <c r="G62" s="232">
        <v>387</v>
      </c>
      <c r="H62" s="232">
        <v>387</v>
      </c>
      <c r="I62" s="232">
        <v>2722</v>
      </c>
      <c r="J62" s="169"/>
    </row>
    <row r="63" spans="1:10" s="40" customFormat="1" ht="18">
      <c r="A63" s="330"/>
      <c r="B63" s="333"/>
      <c r="C63" s="21"/>
      <c r="D63" s="266"/>
      <c r="E63" s="167" t="s">
        <v>30</v>
      </c>
      <c r="F63" s="168"/>
      <c r="G63" s="232">
        <v>22.5</v>
      </c>
      <c r="H63" s="232">
        <v>22.5</v>
      </c>
      <c r="I63" s="232">
        <v>77</v>
      </c>
      <c r="J63" s="170"/>
    </row>
    <row r="64" spans="1:10" s="40" customFormat="1" ht="18">
      <c r="A64" s="330"/>
      <c r="B64" s="333"/>
      <c r="C64" s="21"/>
      <c r="D64" s="266"/>
      <c r="E64" s="167" t="s">
        <v>125</v>
      </c>
      <c r="F64" s="168"/>
      <c r="G64" s="232">
        <v>125</v>
      </c>
      <c r="H64" s="232">
        <v>125</v>
      </c>
      <c r="I64" s="232">
        <v>375</v>
      </c>
      <c r="J64" s="170"/>
    </row>
    <row r="65" spans="1:10" s="40" customFormat="1" ht="18">
      <c r="A65" s="330"/>
      <c r="B65" s="333"/>
      <c r="C65" s="21"/>
      <c r="D65" s="266"/>
      <c r="E65" s="167" t="s">
        <v>126</v>
      </c>
      <c r="F65" s="168"/>
      <c r="G65" s="232">
        <v>20.5</v>
      </c>
      <c r="H65" s="232">
        <v>20.5</v>
      </c>
      <c r="I65" s="232">
        <v>156</v>
      </c>
      <c r="J65" s="170"/>
    </row>
    <row r="66" spans="1:10" s="40" customFormat="1" ht="18">
      <c r="A66" s="330"/>
      <c r="B66" s="333"/>
      <c r="C66" s="21"/>
      <c r="D66" s="304"/>
      <c r="E66" s="101" t="s">
        <v>130</v>
      </c>
      <c r="F66" s="171"/>
      <c r="G66" s="233">
        <v>144</v>
      </c>
      <c r="H66" s="233">
        <v>144</v>
      </c>
      <c r="I66" s="233">
        <v>1920</v>
      </c>
      <c r="J66" s="170"/>
    </row>
    <row r="67" spans="1:10" s="40" customFormat="1" ht="21" customHeight="1" thickBot="1">
      <c r="A67" s="330"/>
      <c r="B67" s="333"/>
      <c r="C67" s="18"/>
      <c r="D67" s="244"/>
      <c r="E67" s="172" t="s">
        <v>32</v>
      </c>
      <c r="F67" s="173">
        <f>F62+F66</f>
        <v>0</v>
      </c>
      <c r="G67" s="173">
        <f>SUM(G62:G66)</f>
        <v>699</v>
      </c>
      <c r="H67" s="173">
        <f>SUM(H62:H66)</f>
        <v>699</v>
      </c>
      <c r="I67" s="173">
        <f>SUM(I62:I66)</f>
        <v>5250</v>
      </c>
      <c r="J67" s="37"/>
    </row>
    <row r="68" spans="1:10" s="40" customFormat="1" ht="18">
      <c r="A68" s="330"/>
      <c r="B68" s="333"/>
      <c r="C68" s="112"/>
      <c r="D68" s="243" t="s">
        <v>10</v>
      </c>
      <c r="E68" s="79"/>
      <c r="F68" s="174"/>
      <c r="G68" s="144"/>
      <c r="H68" s="144"/>
      <c r="I68" s="144"/>
      <c r="J68" s="175"/>
    </row>
    <row r="69" spans="1:10" s="40" customFormat="1" ht="18">
      <c r="A69" s="330"/>
      <c r="B69" s="333"/>
      <c r="C69" s="113"/>
      <c r="D69" s="266"/>
      <c r="E69" s="24" t="s">
        <v>38</v>
      </c>
      <c r="F69" s="229">
        <v>55</v>
      </c>
      <c r="G69" s="229">
        <v>210</v>
      </c>
      <c r="H69" s="229">
        <v>180</v>
      </c>
      <c r="I69" s="229">
        <v>3000</v>
      </c>
      <c r="J69" s="175"/>
    </row>
    <row r="70" spans="1:10" s="40" customFormat="1" ht="20.25" customHeight="1">
      <c r="A70" s="330"/>
      <c r="B70" s="333"/>
      <c r="C70" s="114" t="s">
        <v>37</v>
      </c>
      <c r="D70" s="266"/>
      <c r="E70" s="24" t="s">
        <v>39</v>
      </c>
      <c r="F70" s="229">
        <v>55</v>
      </c>
      <c r="G70" s="229">
        <v>100</v>
      </c>
      <c r="H70" s="229">
        <v>100</v>
      </c>
      <c r="I70" s="229">
        <v>3000</v>
      </c>
      <c r="J70" s="175"/>
    </row>
    <row r="71" spans="1:10" s="40" customFormat="1" ht="18" thickBot="1">
      <c r="A71" s="330"/>
      <c r="B71" s="333"/>
      <c r="C71" s="115" t="s">
        <v>34</v>
      </c>
      <c r="D71" s="264"/>
      <c r="E71" s="176" t="s">
        <v>32</v>
      </c>
      <c r="F71" s="177">
        <f>F69+F70</f>
        <v>110</v>
      </c>
      <c r="G71" s="177">
        <f>G69+G70</f>
        <v>310</v>
      </c>
      <c r="H71" s="177">
        <f>H69+H70</f>
        <v>280</v>
      </c>
      <c r="I71" s="177">
        <f>I69+I70</f>
        <v>6000</v>
      </c>
      <c r="J71" s="178"/>
    </row>
    <row r="72" spans="1:10" s="40" customFormat="1" ht="21.75" customHeight="1" thickBot="1">
      <c r="A72" s="330"/>
      <c r="B72" s="333"/>
      <c r="C72" s="111" t="s">
        <v>106</v>
      </c>
      <c r="D72" s="16" t="s">
        <v>10</v>
      </c>
      <c r="E72" s="179" t="s">
        <v>59</v>
      </c>
      <c r="F72" s="180">
        <v>13</v>
      </c>
      <c r="G72" s="181">
        <v>60</v>
      </c>
      <c r="H72" s="181">
        <v>60</v>
      </c>
      <c r="I72" s="181">
        <v>3000</v>
      </c>
      <c r="J72" s="182"/>
    </row>
    <row r="73" spans="1:10" s="40" customFormat="1" ht="21.75" customHeight="1" thickBot="1">
      <c r="A73" s="330"/>
      <c r="B73" s="333"/>
      <c r="C73" s="129" t="s">
        <v>107</v>
      </c>
      <c r="D73" s="25" t="s">
        <v>10</v>
      </c>
      <c r="E73" s="183" t="s">
        <v>40</v>
      </c>
      <c r="F73" s="184">
        <v>20</v>
      </c>
      <c r="G73" s="185">
        <v>80</v>
      </c>
      <c r="H73" s="185">
        <v>80</v>
      </c>
      <c r="I73" s="185">
        <v>7000</v>
      </c>
      <c r="J73" s="186"/>
    </row>
    <row r="74" spans="1:10" s="40" customFormat="1" ht="23.25" customHeight="1" thickBot="1">
      <c r="A74" s="330"/>
      <c r="B74" s="333"/>
      <c r="C74" s="131" t="s">
        <v>118</v>
      </c>
      <c r="D74" s="132" t="s">
        <v>10</v>
      </c>
      <c r="E74" s="179" t="s">
        <v>111</v>
      </c>
      <c r="F74" s="180">
        <v>18.5</v>
      </c>
      <c r="G74" s="181">
        <v>70</v>
      </c>
      <c r="H74" s="181">
        <v>70</v>
      </c>
      <c r="I74" s="181">
        <v>3000</v>
      </c>
      <c r="J74" s="182"/>
    </row>
    <row r="75" spans="1:10" s="40" customFormat="1" ht="31.5" thickBot="1">
      <c r="A75" s="330"/>
      <c r="B75" s="333"/>
      <c r="C75" s="98" t="s">
        <v>108</v>
      </c>
      <c r="D75" s="17" t="s">
        <v>10</v>
      </c>
      <c r="E75" s="16" t="s">
        <v>58</v>
      </c>
      <c r="F75" s="187">
        <v>125</v>
      </c>
      <c r="G75" s="93">
        <v>260</v>
      </c>
      <c r="H75" s="93">
        <v>260</v>
      </c>
      <c r="I75" s="93">
        <v>7100</v>
      </c>
      <c r="J75" s="188"/>
    </row>
    <row r="76" spans="1:10" s="40" customFormat="1" ht="21" customHeight="1">
      <c r="A76" s="330"/>
      <c r="B76" s="333"/>
      <c r="C76" s="33"/>
      <c r="D76" s="50" t="s">
        <v>10</v>
      </c>
      <c r="E76" s="29"/>
      <c r="F76" s="116">
        <f>F20+F21+F75</f>
        <v>6481.5</v>
      </c>
      <c r="G76" s="116">
        <f>G21+G75+G20</f>
        <v>51014</v>
      </c>
      <c r="H76" s="116">
        <f>H21+H75+H20</f>
        <v>44987</v>
      </c>
      <c r="I76" s="116">
        <f>I21+I75+I20</f>
        <v>1228720</v>
      </c>
      <c r="J76" s="48">
        <f>J21+J75+J20</f>
        <v>527.5</v>
      </c>
    </row>
    <row r="77" spans="1:10" s="40" customFormat="1" ht="21.75" customHeight="1">
      <c r="A77" s="330"/>
      <c r="B77" s="333"/>
      <c r="C77" s="34" t="s">
        <v>3</v>
      </c>
      <c r="D77" s="51" t="s">
        <v>11</v>
      </c>
      <c r="E77" s="30"/>
      <c r="F77" s="45"/>
      <c r="G77" s="38">
        <f>G67</f>
        <v>699</v>
      </c>
      <c r="H77" s="38">
        <f>H67</f>
        <v>699</v>
      </c>
      <c r="I77" s="38">
        <f>I67</f>
        <v>5250</v>
      </c>
      <c r="J77" s="49"/>
    </row>
    <row r="78" spans="1:10" s="40" customFormat="1" ht="24" customHeight="1" thickBot="1">
      <c r="A78" s="330"/>
      <c r="B78" s="333"/>
      <c r="C78" s="35"/>
      <c r="D78" s="19" t="s">
        <v>3</v>
      </c>
      <c r="E78" s="31"/>
      <c r="F78" s="44">
        <f>F76+F77</f>
        <v>6481.5</v>
      </c>
      <c r="G78" s="37">
        <f>G76+G77</f>
        <v>51713</v>
      </c>
      <c r="H78" s="37">
        <f>H76+H77</f>
        <v>45686</v>
      </c>
      <c r="I78" s="37">
        <f>I76+I77</f>
        <v>1233970</v>
      </c>
      <c r="J78" s="47">
        <f>J76+J77</f>
        <v>527.5</v>
      </c>
    </row>
    <row r="79" spans="1:10" s="40" customFormat="1" ht="24" customHeight="1">
      <c r="A79" s="272" t="s">
        <v>88</v>
      </c>
      <c r="B79" s="248" t="s">
        <v>54</v>
      </c>
      <c r="C79" s="56" t="s">
        <v>98</v>
      </c>
      <c r="D79" s="53" t="s">
        <v>10</v>
      </c>
      <c r="E79" s="77" t="s">
        <v>49</v>
      </c>
      <c r="F79" s="196">
        <v>62.4</v>
      </c>
      <c r="G79" s="234">
        <v>300</v>
      </c>
      <c r="H79" s="234">
        <v>214</v>
      </c>
      <c r="I79" s="234">
        <v>16500</v>
      </c>
      <c r="J79" s="235">
        <v>2</v>
      </c>
    </row>
    <row r="80" spans="1:10" s="40" customFormat="1" ht="39" customHeight="1">
      <c r="A80" s="324"/>
      <c r="B80" s="269"/>
      <c r="C80" s="78" t="s">
        <v>89</v>
      </c>
      <c r="D80" s="14" t="s">
        <v>10</v>
      </c>
      <c r="E80" s="293" t="s">
        <v>50</v>
      </c>
      <c r="F80" s="107">
        <v>85</v>
      </c>
      <c r="G80" s="87">
        <v>178</v>
      </c>
      <c r="H80" s="87">
        <v>145</v>
      </c>
      <c r="I80" s="87">
        <v>2200</v>
      </c>
      <c r="J80" s="236"/>
    </row>
    <row r="81" spans="1:10" s="40" customFormat="1" ht="27.75" customHeight="1">
      <c r="A81" s="324"/>
      <c r="B81" s="269"/>
      <c r="C81" s="78" t="s">
        <v>89</v>
      </c>
      <c r="D81" s="14" t="s">
        <v>11</v>
      </c>
      <c r="E81" s="325"/>
      <c r="F81" s="87"/>
      <c r="G81" s="87"/>
      <c r="H81" s="87"/>
      <c r="I81" s="87">
        <v>2020</v>
      </c>
      <c r="J81" s="236"/>
    </row>
    <row r="82" spans="1:10" s="40" customFormat="1" ht="42.75" customHeight="1">
      <c r="A82" s="324"/>
      <c r="B82" s="269"/>
      <c r="C82" s="55" t="s">
        <v>90</v>
      </c>
      <c r="D82" s="14" t="s">
        <v>10</v>
      </c>
      <c r="E82" s="14" t="s">
        <v>51</v>
      </c>
      <c r="F82" s="107">
        <v>65</v>
      </c>
      <c r="G82" s="87">
        <v>270</v>
      </c>
      <c r="H82" s="87">
        <v>270</v>
      </c>
      <c r="I82" s="87">
        <v>6300</v>
      </c>
      <c r="J82" s="233"/>
    </row>
    <row r="83" spans="1:10" s="40" customFormat="1" ht="39" customHeight="1" thickBot="1">
      <c r="A83" s="324"/>
      <c r="B83" s="269"/>
      <c r="C83" s="55" t="s">
        <v>91</v>
      </c>
      <c r="D83" s="20" t="s">
        <v>10</v>
      </c>
      <c r="E83" s="54" t="s">
        <v>73</v>
      </c>
      <c r="F83" s="139">
        <v>8</v>
      </c>
      <c r="G83" s="140">
        <v>24</v>
      </c>
      <c r="H83" s="140">
        <v>24</v>
      </c>
      <c r="I83" s="140">
        <v>1600</v>
      </c>
      <c r="J83" s="237"/>
    </row>
    <row r="84" spans="1:10" s="40" customFormat="1" ht="24" customHeight="1">
      <c r="A84" s="324"/>
      <c r="B84" s="269"/>
      <c r="C84" s="15"/>
      <c r="D84" s="123" t="s">
        <v>10</v>
      </c>
      <c r="E84" s="124"/>
      <c r="F84" s="119">
        <f>F79+F80+F82+F83</f>
        <v>220.4</v>
      </c>
      <c r="G84" s="119">
        <f>G79+G80+G82+G83</f>
        <v>772</v>
      </c>
      <c r="H84" s="119">
        <f>H79+H80+H82+H83</f>
        <v>653</v>
      </c>
      <c r="I84" s="119">
        <f>I79+I80+I82+I83</f>
        <v>26600</v>
      </c>
      <c r="J84" s="119">
        <f>J79+J80+J82+J83</f>
        <v>2</v>
      </c>
    </row>
    <row r="85" spans="1:10" s="40" customFormat="1" ht="24" customHeight="1">
      <c r="A85" s="324"/>
      <c r="B85" s="269"/>
      <c r="C85" s="15"/>
      <c r="D85" s="125" t="s">
        <v>11</v>
      </c>
      <c r="E85" s="126"/>
      <c r="F85" s="120">
        <f>F81</f>
        <v>0</v>
      </c>
      <c r="G85" s="121">
        <f>G81</f>
        <v>0</v>
      </c>
      <c r="H85" s="121">
        <f>H81</f>
        <v>0</v>
      </c>
      <c r="I85" s="121">
        <f>I81</f>
        <v>2020</v>
      </c>
      <c r="J85" s="122"/>
    </row>
    <row r="86" spans="1:10" s="40" customFormat="1" ht="24" customHeight="1" thickBot="1">
      <c r="A86" s="273"/>
      <c r="B86" s="249"/>
      <c r="C86" s="18"/>
      <c r="D86" s="19" t="s">
        <v>3</v>
      </c>
      <c r="E86" s="127"/>
      <c r="F86" s="118">
        <f>F84+F85</f>
        <v>220.4</v>
      </c>
      <c r="G86" s="37">
        <f>G84+G85</f>
        <v>772</v>
      </c>
      <c r="H86" s="37">
        <f>H84+H85</f>
        <v>653</v>
      </c>
      <c r="I86" s="37">
        <f>I84+I85</f>
        <v>28620</v>
      </c>
      <c r="J86" s="37">
        <f>J84+J85</f>
        <v>2</v>
      </c>
    </row>
    <row r="87" spans="1:10" s="40" customFormat="1" ht="24" customHeight="1" thickBot="1">
      <c r="A87" s="326" t="s">
        <v>69</v>
      </c>
      <c r="B87" s="334" t="s">
        <v>5</v>
      </c>
      <c r="C87" s="133">
        <v>1010160</v>
      </c>
      <c r="D87" s="134" t="s">
        <v>10</v>
      </c>
      <c r="E87" s="135" t="s">
        <v>52</v>
      </c>
      <c r="F87" s="189">
        <v>4.7</v>
      </c>
      <c r="G87" s="190">
        <v>13</v>
      </c>
      <c r="H87" s="190">
        <v>13</v>
      </c>
      <c r="I87" s="190">
        <v>1500</v>
      </c>
      <c r="J87" s="191"/>
    </row>
    <row r="88" spans="1:10" s="40" customFormat="1" ht="24" customHeight="1">
      <c r="A88" s="276"/>
      <c r="B88" s="331"/>
      <c r="C88" s="245">
        <v>1014030</v>
      </c>
      <c r="D88" s="79" t="s">
        <v>10</v>
      </c>
      <c r="E88" s="243" t="s">
        <v>55</v>
      </c>
      <c r="F88" s="136">
        <v>13</v>
      </c>
      <c r="G88" s="137">
        <v>312</v>
      </c>
      <c r="H88" s="137">
        <v>290</v>
      </c>
      <c r="I88" s="137">
        <v>38050</v>
      </c>
      <c r="J88" s="128">
        <v>12</v>
      </c>
    </row>
    <row r="89" spans="1:10" s="40" customFormat="1" ht="24" customHeight="1" thickBot="1">
      <c r="A89" s="276"/>
      <c r="B89" s="331"/>
      <c r="C89" s="346"/>
      <c r="D89" s="138" t="s">
        <v>11</v>
      </c>
      <c r="E89" s="244"/>
      <c r="F89" s="139"/>
      <c r="G89" s="140">
        <v>50</v>
      </c>
      <c r="H89" s="139">
        <v>50</v>
      </c>
      <c r="I89" s="140"/>
      <c r="J89" s="141"/>
    </row>
    <row r="90" spans="1:10" s="40" customFormat="1" ht="24" customHeight="1">
      <c r="A90" s="276"/>
      <c r="B90" s="331"/>
      <c r="C90" s="245">
        <v>1014040</v>
      </c>
      <c r="D90" s="336" t="s">
        <v>10</v>
      </c>
      <c r="E90" s="79" t="s">
        <v>41</v>
      </c>
      <c r="F90" s="143">
        <v>55</v>
      </c>
      <c r="G90" s="144">
        <v>95</v>
      </c>
      <c r="H90" s="144">
        <v>35</v>
      </c>
      <c r="I90" s="144">
        <v>900</v>
      </c>
      <c r="J90" s="145"/>
    </row>
    <row r="91" spans="1:10" s="40" customFormat="1" ht="24" customHeight="1">
      <c r="A91" s="276"/>
      <c r="B91" s="331"/>
      <c r="C91" s="246"/>
      <c r="D91" s="337"/>
      <c r="E91" s="24" t="s">
        <v>42</v>
      </c>
      <c r="F91" s="46">
        <v>60</v>
      </c>
      <c r="G91" s="36">
        <v>100</v>
      </c>
      <c r="H91" s="36">
        <v>40</v>
      </c>
      <c r="I91" s="36">
        <v>900</v>
      </c>
      <c r="J91" s="146"/>
    </row>
    <row r="92" spans="1:10" s="40" customFormat="1" ht="24" customHeight="1">
      <c r="A92" s="276"/>
      <c r="B92" s="331"/>
      <c r="C92" s="246"/>
      <c r="D92" s="337"/>
      <c r="E92" s="24" t="s">
        <v>43</v>
      </c>
      <c r="F92" s="36"/>
      <c r="G92" s="36"/>
      <c r="H92" s="36"/>
      <c r="I92" s="36">
        <v>300</v>
      </c>
      <c r="J92" s="146">
        <v>1.1</v>
      </c>
    </row>
    <row r="93" spans="1:10" s="40" customFormat="1" ht="24" customHeight="1" thickBot="1">
      <c r="A93" s="276"/>
      <c r="B93" s="331"/>
      <c r="C93" s="247"/>
      <c r="D93" s="338"/>
      <c r="E93" s="147" t="s">
        <v>32</v>
      </c>
      <c r="F93" s="148">
        <f>SUM(F90:F92)</f>
        <v>115</v>
      </c>
      <c r="G93" s="149">
        <f>SUM(G90:G92)</f>
        <v>195</v>
      </c>
      <c r="H93" s="149">
        <f>SUM(H90:H92)</f>
        <v>75</v>
      </c>
      <c r="I93" s="149">
        <f>SUM(I90:I92)</f>
        <v>2100</v>
      </c>
      <c r="J93" s="150">
        <f>SUM(J90:J92)</f>
        <v>1.1</v>
      </c>
    </row>
    <row r="94" spans="1:10" s="40" customFormat="1" ht="24" customHeight="1">
      <c r="A94" s="276"/>
      <c r="B94" s="331"/>
      <c r="C94" s="245">
        <v>1014060</v>
      </c>
      <c r="D94" s="339" t="s">
        <v>10</v>
      </c>
      <c r="E94" s="53" t="s">
        <v>81</v>
      </c>
      <c r="F94" s="136">
        <v>290.8</v>
      </c>
      <c r="G94" s="137">
        <v>220</v>
      </c>
      <c r="H94" s="137">
        <v>220</v>
      </c>
      <c r="I94" s="137">
        <v>10800</v>
      </c>
      <c r="J94" s="151"/>
    </row>
    <row r="95" spans="1:10" s="40" customFormat="1" ht="24" customHeight="1">
      <c r="A95" s="276"/>
      <c r="B95" s="331"/>
      <c r="C95" s="257"/>
      <c r="D95" s="340"/>
      <c r="E95" s="14" t="s">
        <v>144</v>
      </c>
      <c r="F95" s="107">
        <v>80</v>
      </c>
      <c r="G95" s="87">
        <v>20</v>
      </c>
      <c r="H95" s="87">
        <v>20</v>
      </c>
      <c r="I95" s="87">
        <v>3800</v>
      </c>
      <c r="J95" s="152"/>
    </row>
    <row r="96" spans="1:10" s="40" customFormat="1" ht="24" customHeight="1">
      <c r="A96" s="276"/>
      <c r="B96" s="331"/>
      <c r="C96" s="257"/>
      <c r="D96" s="341"/>
      <c r="E96" s="14" t="s">
        <v>82</v>
      </c>
      <c r="F96" s="107"/>
      <c r="G96" s="87">
        <v>110</v>
      </c>
      <c r="H96" s="87">
        <v>110</v>
      </c>
      <c r="I96" s="87">
        <v>8000</v>
      </c>
      <c r="J96" s="153">
        <v>4.5</v>
      </c>
    </row>
    <row r="97" spans="1:10" s="40" customFormat="1" ht="24" customHeight="1">
      <c r="A97" s="276"/>
      <c r="B97" s="331"/>
      <c r="C97" s="257"/>
      <c r="D97" s="341"/>
      <c r="E97" s="14" t="s">
        <v>112</v>
      </c>
      <c r="F97" s="107"/>
      <c r="G97" s="87">
        <v>120</v>
      </c>
      <c r="H97" s="87"/>
      <c r="I97" s="87">
        <v>2900</v>
      </c>
      <c r="J97" s="153"/>
    </row>
    <row r="98" spans="1:10" s="40" customFormat="1" ht="24" customHeight="1">
      <c r="A98" s="276"/>
      <c r="B98" s="331"/>
      <c r="C98" s="257"/>
      <c r="D98" s="341"/>
      <c r="E98" s="14" t="s">
        <v>145</v>
      </c>
      <c r="F98" s="107"/>
      <c r="G98" s="87">
        <v>102</v>
      </c>
      <c r="H98" s="87">
        <v>102</v>
      </c>
      <c r="I98" s="87">
        <v>3850</v>
      </c>
      <c r="J98" s="153"/>
    </row>
    <row r="99" spans="1:10" s="40" customFormat="1" ht="24" customHeight="1">
      <c r="A99" s="276"/>
      <c r="B99" s="331"/>
      <c r="C99" s="257"/>
      <c r="D99" s="341"/>
      <c r="E99" s="14" t="s">
        <v>146</v>
      </c>
      <c r="F99" s="107"/>
      <c r="G99" s="87">
        <v>59</v>
      </c>
      <c r="H99" s="87"/>
      <c r="I99" s="87">
        <v>70000</v>
      </c>
      <c r="J99" s="153"/>
    </row>
    <row r="100" spans="1:10" s="40" customFormat="1" ht="24" customHeight="1">
      <c r="A100" s="276"/>
      <c r="B100" s="331"/>
      <c r="C100" s="257"/>
      <c r="D100" s="341"/>
      <c r="E100" s="14" t="s">
        <v>147</v>
      </c>
      <c r="F100" s="107"/>
      <c r="G100" s="87">
        <v>24</v>
      </c>
      <c r="H100" s="87"/>
      <c r="I100" s="87">
        <v>1400</v>
      </c>
      <c r="J100" s="153"/>
    </row>
    <row r="101" spans="1:10" s="40" customFormat="1" ht="24" customHeight="1">
      <c r="A101" s="276"/>
      <c r="B101" s="331"/>
      <c r="C101" s="257"/>
      <c r="D101" s="341"/>
      <c r="E101" s="14" t="s">
        <v>148</v>
      </c>
      <c r="F101" s="107"/>
      <c r="G101" s="87">
        <v>24</v>
      </c>
      <c r="H101" s="87"/>
      <c r="I101" s="87">
        <v>900</v>
      </c>
      <c r="J101" s="153"/>
    </row>
    <row r="102" spans="1:10" s="40" customFormat="1" ht="24" customHeight="1">
      <c r="A102" s="276"/>
      <c r="B102" s="331"/>
      <c r="C102" s="257"/>
      <c r="D102" s="341"/>
      <c r="E102" s="14" t="s">
        <v>149</v>
      </c>
      <c r="F102" s="107"/>
      <c r="G102" s="87"/>
      <c r="H102" s="87"/>
      <c r="I102" s="87">
        <v>1500</v>
      </c>
      <c r="J102" s="153"/>
    </row>
    <row r="103" spans="1:10" s="40" customFormat="1" ht="24" customHeight="1">
      <c r="A103" s="276"/>
      <c r="B103" s="331"/>
      <c r="C103" s="257"/>
      <c r="D103" s="341"/>
      <c r="E103" s="14" t="s">
        <v>113</v>
      </c>
      <c r="F103" s="107"/>
      <c r="G103" s="87"/>
      <c r="H103" s="87"/>
      <c r="I103" s="87">
        <v>1540</v>
      </c>
      <c r="J103" s="153"/>
    </row>
    <row r="104" spans="1:10" s="40" customFormat="1" ht="24" customHeight="1">
      <c r="A104" s="276"/>
      <c r="B104" s="331"/>
      <c r="C104" s="257"/>
      <c r="D104" s="341"/>
      <c r="E104" s="14" t="s">
        <v>114</v>
      </c>
      <c r="F104" s="107"/>
      <c r="G104" s="87"/>
      <c r="H104" s="87"/>
      <c r="I104" s="87">
        <v>900</v>
      </c>
      <c r="J104" s="153"/>
    </row>
    <row r="105" spans="1:10" s="40" customFormat="1" ht="24" customHeight="1">
      <c r="A105" s="276"/>
      <c r="B105" s="331"/>
      <c r="C105" s="257"/>
      <c r="D105" s="341"/>
      <c r="E105" s="14" t="s">
        <v>115</v>
      </c>
      <c r="F105" s="107"/>
      <c r="G105" s="87"/>
      <c r="H105" s="87"/>
      <c r="I105" s="87">
        <v>260</v>
      </c>
      <c r="J105" s="153"/>
    </row>
    <row r="106" spans="1:10" s="40" customFormat="1" ht="24" customHeight="1">
      <c r="A106" s="276"/>
      <c r="B106" s="331"/>
      <c r="C106" s="258"/>
      <c r="D106" s="342"/>
      <c r="E106" s="51" t="s">
        <v>32</v>
      </c>
      <c r="F106" s="73">
        <f>SUM(F94:F105)</f>
        <v>370.8</v>
      </c>
      <c r="G106" s="73">
        <f>SUM(G94:G105)</f>
        <v>679</v>
      </c>
      <c r="H106" s="73">
        <f>SUM(H94:H105)</f>
        <v>452</v>
      </c>
      <c r="I106" s="73">
        <f>SUM(I94:I105)</f>
        <v>105850</v>
      </c>
      <c r="J106" s="154">
        <f>SUM(J94:J105)</f>
        <v>4.5</v>
      </c>
    </row>
    <row r="107" spans="1:10" s="40" customFormat="1" ht="24" customHeight="1">
      <c r="A107" s="276"/>
      <c r="B107" s="331"/>
      <c r="C107" s="246"/>
      <c r="D107" s="259" t="s">
        <v>11</v>
      </c>
      <c r="E107" s="14" t="s">
        <v>81</v>
      </c>
      <c r="F107" s="73"/>
      <c r="G107" s="73"/>
      <c r="H107" s="73"/>
      <c r="I107" s="107">
        <v>3500</v>
      </c>
      <c r="J107" s="154"/>
    </row>
    <row r="108" spans="1:10" s="40" customFormat="1" ht="24" customHeight="1" thickBot="1">
      <c r="A108" s="276"/>
      <c r="B108" s="331"/>
      <c r="C108" s="247"/>
      <c r="D108" s="260"/>
      <c r="E108" s="147" t="s">
        <v>32</v>
      </c>
      <c r="F108" s="148"/>
      <c r="G108" s="148"/>
      <c r="H108" s="148"/>
      <c r="I108" s="148">
        <f>I107</f>
        <v>3500</v>
      </c>
      <c r="J108" s="155"/>
    </row>
    <row r="109" spans="1:10" s="40" customFormat="1" ht="24" customHeight="1">
      <c r="A109" s="276"/>
      <c r="B109" s="331"/>
      <c r="C109" s="252">
        <v>1011110</v>
      </c>
      <c r="D109" s="142"/>
      <c r="E109" s="142" t="s">
        <v>44</v>
      </c>
      <c r="F109" s="238">
        <v>206</v>
      </c>
      <c r="G109" s="238">
        <v>80</v>
      </c>
      <c r="H109" s="238">
        <v>80</v>
      </c>
      <c r="I109" s="229">
        <v>1800</v>
      </c>
      <c r="J109" s="239"/>
    </row>
    <row r="110" spans="1:10" s="40" customFormat="1" ht="31.5" customHeight="1">
      <c r="A110" s="276"/>
      <c r="B110" s="331"/>
      <c r="C110" s="252"/>
      <c r="D110" s="142"/>
      <c r="E110" s="142" t="s">
        <v>150</v>
      </c>
      <c r="F110" s="238"/>
      <c r="G110" s="238">
        <v>95</v>
      </c>
      <c r="H110" s="238">
        <v>95</v>
      </c>
      <c r="I110" s="229">
        <v>20740</v>
      </c>
      <c r="J110" s="239"/>
    </row>
    <row r="111" spans="1:10" s="40" customFormat="1" ht="24" customHeight="1">
      <c r="A111" s="276"/>
      <c r="B111" s="331"/>
      <c r="C111" s="253"/>
      <c r="D111" s="14" t="s">
        <v>10</v>
      </c>
      <c r="E111" s="14" t="s">
        <v>45</v>
      </c>
      <c r="F111" s="107">
        <v>234</v>
      </c>
      <c r="G111" s="107">
        <v>620</v>
      </c>
      <c r="H111" s="107">
        <v>620</v>
      </c>
      <c r="I111" s="87">
        <v>12200</v>
      </c>
      <c r="J111" s="108">
        <v>21</v>
      </c>
    </row>
    <row r="112" spans="1:10" s="40" customFormat="1" ht="24" customHeight="1">
      <c r="A112" s="276"/>
      <c r="B112" s="331"/>
      <c r="C112" s="253"/>
      <c r="D112" s="109"/>
      <c r="E112" s="51" t="s">
        <v>32</v>
      </c>
      <c r="F112" s="73">
        <f>SUM(F109:F111)</f>
        <v>440</v>
      </c>
      <c r="G112" s="73">
        <f>SUM(G109:G111)</f>
        <v>795</v>
      </c>
      <c r="H112" s="73">
        <f>SUM(H109:H111)</f>
        <v>795</v>
      </c>
      <c r="I112" s="73">
        <f>SUM(I109:I111)</f>
        <v>34740</v>
      </c>
      <c r="J112" s="73">
        <f>SUM(J109:J111)</f>
        <v>21</v>
      </c>
    </row>
    <row r="113" spans="1:10" s="40" customFormat="1" ht="24" customHeight="1">
      <c r="A113" s="276"/>
      <c r="B113" s="331"/>
      <c r="C113" s="253"/>
      <c r="D113" s="337" t="s">
        <v>11</v>
      </c>
      <c r="E113" s="14" t="s">
        <v>45</v>
      </c>
      <c r="F113" s="108">
        <v>1.4</v>
      </c>
      <c r="G113" s="107">
        <v>31.2</v>
      </c>
      <c r="H113" s="107">
        <v>31.2</v>
      </c>
      <c r="I113" s="87">
        <v>315</v>
      </c>
      <c r="J113" s="108"/>
    </row>
    <row r="114" spans="1:10" s="40" customFormat="1" ht="24" customHeight="1">
      <c r="A114" s="276"/>
      <c r="B114" s="331"/>
      <c r="C114" s="253"/>
      <c r="D114" s="337"/>
      <c r="E114" s="51" t="s">
        <v>32</v>
      </c>
      <c r="F114" s="110">
        <f>SUM(F113:F113)</f>
        <v>1.4</v>
      </c>
      <c r="G114" s="73">
        <f>SUM(G113:G113)</f>
        <v>31.2</v>
      </c>
      <c r="H114" s="73">
        <f>SUM(H113:H113)</f>
        <v>31.2</v>
      </c>
      <c r="I114" s="90">
        <f>SUM(I113:I113)</f>
        <v>315</v>
      </c>
      <c r="J114" s="110">
        <f>SUM(J113:J113)</f>
        <v>0</v>
      </c>
    </row>
    <row r="115" spans="1:10" s="40" customFormat="1" ht="27" customHeight="1" thickBot="1">
      <c r="A115" s="276"/>
      <c r="B115" s="331"/>
      <c r="C115" s="102">
        <v>1014081</v>
      </c>
      <c r="D115" s="17" t="s">
        <v>10</v>
      </c>
      <c r="E115" s="17" t="s">
        <v>40</v>
      </c>
      <c r="F115" s="103">
        <v>5.8</v>
      </c>
      <c r="G115" s="93">
        <v>40</v>
      </c>
      <c r="H115" s="104">
        <v>40</v>
      </c>
      <c r="I115" s="93">
        <v>3200</v>
      </c>
      <c r="J115" s="105"/>
    </row>
    <row r="116" spans="1:10" s="40" customFormat="1" ht="24" customHeight="1">
      <c r="A116" s="276"/>
      <c r="B116" s="281"/>
      <c r="C116" s="343" t="s">
        <v>3</v>
      </c>
      <c r="D116" s="70" t="s">
        <v>10</v>
      </c>
      <c r="E116" s="79"/>
      <c r="F116" s="71">
        <f>F87+F88+F93+F112+F106+F115</f>
        <v>949.3</v>
      </c>
      <c r="G116" s="71">
        <f>G87+G88+G93+G112+G106+G115</f>
        <v>2034</v>
      </c>
      <c r="H116" s="71">
        <f>H87+H88+H93+H112+H106+H115</f>
        <v>1665</v>
      </c>
      <c r="I116" s="71">
        <f>I87+I88+I93+I112+I106+I115</f>
        <v>185440</v>
      </c>
      <c r="J116" s="71">
        <f>J87+J88+J93+J112+J106+J115</f>
        <v>38.6</v>
      </c>
    </row>
    <row r="117" spans="1:10" s="40" customFormat="1" ht="24" customHeight="1">
      <c r="A117" s="276"/>
      <c r="B117" s="281"/>
      <c r="C117" s="344"/>
      <c r="D117" s="80" t="s">
        <v>11</v>
      </c>
      <c r="E117" s="24"/>
      <c r="F117" s="81">
        <f>F114+F107+F89</f>
        <v>1.4</v>
      </c>
      <c r="G117" s="81">
        <f>G114+G107+G89</f>
        <v>81.2</v>
      </c>
      <c r="H117" s="81">
        <f>H114+H107+H89</f>
        <v>81.2</v>
      </c>
      <c r="I117" s="81">
        <f>I114+I107+I89</f>
        <v>3815</v>
      </c>
      <c r="J117" s="81">
        <f>J114+J107</f>
        <v>0</v>
      </c>
    </row>
    <row r="118" spans="1:10" s="40" customFormat="1" ht="24" customHeight="1" thickBot="1">
      <c r="A118" s="327"/>
      <c r="B118" s="335"/>
      <c r="C118" s="345"/>
      <c r="D118" s="82" t="s">
        <v>3</v>
      </c>
      <c r="E118" s="83"/>
      <c r="F118" s="76">
        <f>F116+F117</f>
        <v>950.6999999999999</v>
      </c>
      <c r="G118" s="76">
        <f>G116+G117</f>
        <v>2115.2</v>
      </c>
      <c r="H118" s="76">
        <f>H116+H117</f>
        <v>1746.2</v>
      </c>
      <c r="I118" s="84">
        <f>I116+I117</f>
        <v>189255</v>
      </c>
      <c r="J118" s="85">
        <f>J116+J117</f>
        <v>38.6</v>
      </c>
    </row>
    <row r="119" spans="1:10" s="40" customFormat="1" ht="35.25" customHeight="1">
      <c r="A119" s="274" t="s">
        <v>70</v>
      </c>
      <c r="B119" s="279" t="s">
        <v>72</v>
      </c>
      <c r="C119" s="86" t="s">
        <v>99</v>
      </c>
      <c r="D119" s="53" t="s">
        <v>10</v>
      </c>
      <c r="E119" s="53" t="s">
        <v>102</v>
      </c>
      <c r="F119" s="192">
        <v>7</v>
      </c>
      <c r="G119" s="193">
        <v>34</v>
      </c>
      <c r="H119" s="193">
        <v>34</v>
      </c>
      <c r="I119" s="193">
        <v>1920</v>
      </c>
      <c r="J119" s="128"/>
    </row>
    <row r="120" spans="1:10" s="40" customFormat="1" ht="28.5" customHeight="1">
      <c r="A120" s="275"/>
      <c r="B120" s="280"/>
      <c r="C120" s="254">
        <v>1115031</v>
      </c>
      <c r="D120" s="293" t="s">
        <v>10</v>
      </c>
      <c r="E120" s="14" t="s">
        <v>63</v>
      </c>
      <c r="F120" s="87"/>
      <c r="G120" s="87">
        <v>440</v>
      </c>
      <c r="H120" s="87"/>
      <c r="I120" s="87">
        <v>4800</v>
      </c>
      <c r="J120" s="88"/>
    </row>
    <row r="121" spans="1:10" s="40" customFormat="1" ht="25.5" customHeight="1">
      <c r="A121" s="275"/>
      <c r="B121" s="280"/>
      <c r="C121" s="255"/>
      <c r="D121" s="266"/>
      <c r="E121" s="22" t="s">
        <v>100</v>
      </c>
      <c r="F121" s="194"/>
      <c r="G121" s="194">
        <v>160</v>
      </c>
      <c r="H121" s="194">
        <v>160</v>
      </c>
      <c r="I121" s="194">
        <v>5200</v>
      </c>
      <c r="J121" s="89"/>
    </row>
    <row r="122" spans="1:10" s="40" customFormat="1" ht="25.5" customHeight="1">
      <c r="A122" s="276"/>
      <c r="B122" s="281"/>
      <c r="C122" s="256"/>
      <c r="D122" s="256"/>
      <c r="E122" s="195" t="s">
        <v>32</v>
      </c>
      <c r="F122" s="90">
        <f>F120+F121</f>
        <v>0</v>
      </c>
      <c r="G122" s="90">
        <f>G120+G121</f>
        <v>600</v>
      </c>
      <c r="H122" s="90">
        <f>H120+H121</f>
        <v>160</v>
      </c>
      <c r="I122" s="90">
        <f>I120+I121</f>
        <v>10000</v>
      </c>
      <c r="J122" s="91"/>
    </row>
    <row r="123" spans="1:10" s="40" customFormat="1" ht="39.75" customHeight="1" thickBot="1">
      <c r="A123" s="277"/>
      <c r="B123" s="282"/>
      <c r="C123" s="92">
        <v>1115063</v>
      </c>
      <c r="D123" s="17" t="s">
        <v>10</v>
      </c>
      <c r="E123" s="17" t="s">
        <v>101</v>
      </c>
      <c r="F123" s="93">
        <v>1</v>
      </c>
      <c r="G123" s="93">
        <v>12</v>
      </c>
      <c r="H123" s="93">
        <v>12</v>
      </c>
      <c r="I123" s="93">
        <v>640</v>
      </c>
      <c r="J123" s="94"/>
    </row>
    <row r="124" spans="1:10" s="40" customFormat="1" ht="36.75" customHeight="1" thickBot="1">
      <c r="A124" s="278"/>
      <c r="B124" s="283"/>
      <c r="C124" s="95"/>
      <c r="D124" s="96" t="s">
        <v>3</v>
      </c>
      <c r="E124" s="75"/>
      <c r="F124" s="117">
        <f>F119+F122+F123</f>
        <v>8</v>
      </c>
      <c r="G124" s="39">
        <f>G119+G122+G123</f>
        <v>646</v>
      </c>
      <c r="H124" s="39">
        <f>H119+H122+H123</f>
        <v>206</v>
      </c>
      <c r="I124" s="39">
        <f>I119+I122+I123</f>
        <v>12560</v>
      </c>
      <c r="J124" s="97"/>
    </row>
    <row r="125" spans="1:10" s="40" customFormat="1" ht="35.25" customHeight="1">
      <c r="A125" s="272" t="s">
        <v>92</v>
      </c>
      <c r="B125" s="248" t="s">
        <v>71</v>
      </c>
      <c r="C125" s="245">
        <v>1610160</v>
      </c>
      <c r="D125" s="243" t="s">
        <v>10</v>
      </c>
      <c r="E125" s="53" t="s">
        <v>76</v>
      </c>
      <c r="F125" s="196">
        <v>10</v>
      </c>
      <c r="G125" s="196">
        <v>38</v>
      </c>
      <c r="H125" s="196">
        <v>38</v>
      </c>
      <c r="I125" s="196">
        <v>3500</v>
      </c>
      <c r="J125" s="197"/>
    </row>
    <row r="126" spans="1:10" s="40" customFormat="1" ht="37.5" customHeight="1" thickBot="1">
      <c r="A126" s="273"/>
      <c r="B126" s="249"/>
      <c r="C126" s="297"/>
      <c r="D126" s="251"/>
      <c r="E126" s="95" t="s">
        <v>32</v>
      </c>
      <c r="F126" s="148">
        <f>F125</f>
        <v>10</v>
      </c>
      <c r="G126" s="148">
        <f>G125</f>
        <v>38</v>
      </c>
      <c r="H126" s="148">
        <f>H125</f>
        <v>38</v>
      </c>
      <c r="I126" s="148">
        <f>I125</f>
        <v>3500</v>
      </c>
      <c r="J126" s="198">
        <f>J125</f>
        <v>0</v>
      </c>
    </row>
    <row r="127" spans="1:10" s="40" customFormat="1" ht="44.25" customHeight="1">
      <c r="A127" s="272" t="s">
        <v>93</v>
      </c>
      <c r="B127" s="248" t="s">
        <v>94</v>
      </c>
      <c r="C127" s="245">
        <v>1710160</v>
      </c>
      <c r="D127" s="243" t="s">
        <v>10</v>
      </c>
      <c r="E127" s="53" t="s">
        <v>95</v>
      </c>
      <c r="F127" s="196">
        <v>11</v>
      </c>
      <c r="G127" s="196">
        <v>38</v>
      </c>
      <c r="H127" s="196">
        <v>38</v>
      </c>
      <c r="I127" s="196">
        <v>4200</v>
      </c>
      <c r="J127" s="197"/>
    </row>
    <row r="128" spans="1:10" s="40" customFormat="1" ht="38.25" customHeight="1" thickBot="1">
      <c r="A128" s="273"/>
      <c r="B128" s="249"/>
      <c r="C128" s="297"/>
      <c r="D128" s="251"/>
      <c r="E128" s="95" t="s">
        <v>32</v>
      </c>
      <c r="F128" s="148">
        <f>F127</f>
        <v>11</v>
      </c>
      <c r="G128" s="148">
        <f>G127</f>
        <v>38</v>
      </c>
      <c r="H128" s="148">
        <f>H127</f>
        <v>38</v>
      </c>
      <c r="I128" s="148">
        <f>I127</f>
        <v>4200</v>
      </c>
      <c r="J128" s="198">
        <f>J127</f>
        <v>0</v>
      </c>
    </row>
    <row r="129" spans="1:10" s="40" customFormat="1" ht="35.25" customHeight="1">
      <c r="A129" s="267">
        <v>30</v>
      </c>
      <c r="B129" s="248" t="s">
        <v>56</v>
      </c>
      <c r="C129" s="64">
        <v>3010160</v>
      </c>
      <c r="D129" s="243" t="s">
        <v>10</v>
      </c>
      <c r="E129" s="243" t="s">
        <v>57</v>
      </c>
      <c r="F129" s="192">
        <v>15</v>
      </c>
      <c r="G129" s="202">
        <v>70</v>
      </c>
      <c r="H129" s="202">
        <v>70</v>
      </c>
      <c r="I129" s="202">
        <v>6000</v>
      </c>
      <c r="J129" s="199"/>
    </row>
    <row r="130" spans="1:10" s="40" customFormat="1" ht="31.5" customHeight="1">
      <c r="A130" s="257"/>
      <c r="B130" s="269"/>
      <c r="C130" s="106">
        <v>3017693</v>
      </c>
      <c r="D130" s="266"/>
      <c r="E130" s="250"/>
      <c r="F130" s="240"/>
      <c r="G130" s="241">
        <v>24</v>
      </c>
      <c r="H130" s="241">
        <v>24</v>
      </c>
      <c r="I130" s="241">
        <v>10400</v>
      </c>
      <c r="J130" s="200"/>
    </row>
    <row r="131" spans="1:10" s="40" customFormat="1" ht="31.5" customHeight="1" thickBot="1">
      <c r="A131" s="268"/>
      <c r="B131" s="249"/>
      <c r="C131" s="130"/>
      <c r="D131" s="251"/>
      <c r="E131" s="95" t="s">
        <v>32</v>
      </c>
      <c r="F131" s="76">
        <f>F129+F130</f>
        <v>15</v>
      </c>
      <c r="G131" s="76">
        <f>G129+G130</f>
        <v>94</v>
      </c>
      <c r="H131" s="76">
        <f>H129+H130</f>
        <v>94</v>
      </c>
      <c r="I131" s="76">
        <f>I129+I130</f>
        <v>16400</v>
      </c>
      <c r="J131" s="201">
        <f>J129</f>
        <v>0</v>
      </c>
    </row>
    <row r="132" spans="1:10" s="40" customFormat="1" ht="30" customHeight="1">
      <c r="A132" s="267">
        <v>31</v>
      </c>
      <c r="B132" s="248" t="s">
        <v>117</v>
      </c>
      <c r="C132" s="263">
        <v>3110160</v>
      </c>
      <c r="D132" s="243" t="s">
        <v>10</v>
      </c>
      <c r="E132" s="25" t="s">
        <v>133</v>
      </c>
      <c r="F132" s="192"/>
      <c r="G132" s="202">
        <v>70</v>
      </c>
      <c r="H132" s="202"/>
      <c r="I132" s="202">
        <v>5500</v>
      </c>
      <c r="J132" s="203">
        <v>2.5</v>
      </c>
    </row>
    <row r="133" spans="1:10" s="40" customFormat="1" ht="30" customHeight="1">
      <c r="A133" s="257"/>
      <c r="B133" s="269"/>
      <c r="C133" s="265"/>
      <c r="D133" s="266"/>
      <c r="E133" s="14" t="s">
        <v>134</v>
      </c>
      <c r="F133" s="204"/>
      <c r="G133" s="205">
        <v>56.4</v>
      </c>
      <c r="H133" s="205"/>
      <c r="I133" s="205">
        <v>4200</v>
      </c>
      <c r="J133" s="206">
        <v>4.3</v>
      </c>
    </row>
    <row r="134" spans="1:10" s="40" customFormat="1" ht="30" customHeight="1">
      <c r="A134" s="257"/>
      <c r="B134" s="269"/>
      <c r="C134" s="265"/>
      <c r="D134" s="266"/>
      <c r="E134" s="142" t="s">
        <v>135</v>
      </c>
      <c r="F134" s="204"/>
      <c r="G134" s="205">
        <v>94.1</v>
      </c>
      <c r="H134" s="205"/>
      <c r="I134" s="205">
        <v>16070</v>
      </c>
      <c r="J134" s="206"/>
    </row>
    <row r="135" spans="1:10" s="40" customFormat="1" ht="30" customHeight="1">
      <c r="A135" s="257"/>
      <c r="B135" s="269"/>
      <c r="C135" s="265"/>
      <c r="D135" s="266"/>
      <c r="E135" s="142" t="s">
        <v>136</v>
      </c>
      <c r="F135" s="204"/>
      <c r="G135" s="205">
        <v>70.6</v>
      </c>
      <c r="H135" s="205"/>
      <c r="I135" s="205">
        <v>6300</v>
      </c>
      <c r="J135" s="206">
        <v>3.7</v>
      </c>
    </row>
    <row r="136" spans="1:10" s="40" customFormat="1" ht="33.75" customHeight="1" thickBot="1">
      <c r="A136" s="268"/>
      <c r="B136" s="249"/>
      <c r="C136" s="264"/>
      <c r="D136" s="251"/>
      <c r="E136" s="95" t="s">
        <v>32</v>
      </c>
      <c r="F136" s="207">
        <f>F132</f>
        <v>0</v>
      </c>
      <c r="G136" s="207">
        <f>SUM(G132:G135)</f>
        <v>291.1</v>
      </c>
      <c r="H136" s="207">
        <f>H132</f>
        <v>0</v>
      </c>
      <c r="I136" s="207">
        <f>SUM(I132:I135)</f>
        <v>32070</v>
      </c>
      <c r="J136" s="207">
        <f>SUM(J132:J135)</f>
        <v>10.5</v>
      </c>
    </row>
    <row r="137" spans="1:10" s="40" customFormat="1" ht="33.75" customHeight="1">
      <c r="A137" s="267">
        <v>33</v>
      </c>
      <c r="B137" s="248" t="s">
        <v>77</v>
      </c>
      <c r="C137" s="263">
        <v>3310160</v>
      </c>
      <c r="D137" s="243" t="s">
        <v>10</v>
      </c>
      <c r="E137" s="53" t="s">
        <v>78</v>
      </c>
      <c r="F137" s="192">
        <v>17</v>
      </c>
      <c r="G137" s="202">
        <v>73</v>
      </c>
      <c r="H137" s="202">
        <v>73</v>
      </c>
      <c r="I137" s="202">
        <v>6700</v>
      </c>
      <c r="J137" s="208"/>
    </row>
    <row r="138" spans="1:10" s="40" customFormat="1" ht="36.75" customHeight="1" thickBot="1">
      <c r="A138" s="268"/>
      <c r="B138" s="249"/>
      <c r="C138" s="255"/>
      <c r="D138" s="251"/>
      <c r="E138" s="95" t="s">
        <v>32</v>
      </c>
      <c r="F138" s="209">
        <f>F137</f>
        <v>17</v>
      </c>
      <c r="G138" s="209">
        <f>G137</f>
        <v>73</v>
      </c>
      <c r="H138" s="209">
        <f>H137</f>
        <v>73</v>
      </c>
      <c r="I138" s="209">
        <f>I137</f>
        <v>6700</v>
      </c>
      <c r="J138" s="210"/>
    </row>
    <row r="139" spans="1:10" s="40" customFormat="1" ht="30.75" customHeight="1">
      <c r="A139" s="261" t="s">
        <v>96</v>
      </c>
      <c r="B139" s="248" t="s">
        <v>60</v>
      </c>
      <c r="C139" s="263">
        <v>3710160</v>
      </c>
      <c r="D139" s="53" t="s">
        <v>10</v>
      </c>
      <c r="E139" s="79" t="s">
        <v>61</v>
      </c>
      <c r="F139" s="136">
        <v>29</v>
      </c>
      <c r="G139" s="137">
        <v>74</v>
      </c>
      <c r="H139" s="137">
        <v>74</v>
      </c>
      <c r="I139" s="137">
        <v>5200</v>
      </c>
      <c r="J139" s="211"/>
    </row>
    <row r="140" spans="1:10" s="40" customFormat="1" ht="36.75" customHeight="1" thickBot="1">
      <c r="A140" s="262"/>
      <c r="B140" s="249"/>
      <c r="C140" s="264"/>
      <c r="D140" s="95" t="s">
        <v>32</v>
      </c>
      <c r="E140" s="95" t="s">
        <v>32</v>
      </c>
      <c r="F140" s="148">
        <f>F139</f>
        <v>29</v>
      </c>
      <c r="G140" s="149">
        <f>G139</f>
        <v>74</v>
      </c>
      <c r="H140" s="149">
        <f>H139</f>
        <v>74</v>
      </c>
      <c r="I140" s="149">
        <f>I139</f>
        <v>5200</v>
      </c>
      <c r="J140" s="212"/>
    </row>
    <row r="141" spans="1:10" s="42" customFormat="1" ht="12.75" customHeight="1">
      <c r="A141" s="289" t="s">
        <v>32</v>
      </c>
      <c r="B141" s="292" t="s">
        <v>10</v>
      </c>
      <c r="C141" s="292"/>
      <c r="D141" s="292"/>
      <c r="E141" s="292"/>
      <c r="F141" s="270">
        <f>F17+F76+F84+F116+F124+F126+F128+F131+F138+F140+F136</f>
        <v>8056.2</v>
      </c>
      <c r="G141" s="270">
        <f>G17+G76+G84+G116+G124+G126+G128+G131+G138+G140+G136</f>
        <v>56406.1</v>
      </c>
      <c r="H141" s="270">
        <f>H17+H76+H84+H116+H124+H126+H128+H131+H138+H140+H136</f>
        <v>49110</v>
      </c>
      <c r="I141" s="270">
        <f>I17+I76+I84+I116+I124+I126+I128+I131+I138+I140+I136</f>
        <v>1572540</v>
      </c>
      <c r="J141" s="270">
        <f>J17+J76+J84+J116+J124+J126+J128+J131+J138+J140+J136</f>
        <v>578.6</v>
      </c>
    </row>
    <row r="142" spans="1:10" s="42" customFormat="1" ht="20.25" customHeight="1">
      <c r="A142" s="290"/>
      <c r="B142" s="285"/>
      <c r="C142" s="285"/>
      <c r="D142" s="285"/>
      <c r="E142" s="285"/>
      <c r="F142" s="271"/>
      <c r="G142" s="271"/>
      <c r="H142" s="271"/>
      <c r="I142" s="271"/>
      <c r="J142" s="271"/>
    </row>
    <row r="143" spans="1:10" s="43" customFormat="1" ht="21" customHeight="1">
      <c r="A143" s="290"/>
      <c r="B143" s="285" t="s">
        <v>11</v>
      </c>
      <c r="C143" s="285"/>
      <c r="D143" s="285"/>
      <c r="E143" s="285"/>
      <c r="F143" s="271">
        <f>F18+F77+F85+F117</f>
        <v>1.4</v>
      </c>
      <c r="G143" s="271">
        <f>G18+G77+G85+G117</f>
        <v>815.2</v>
      </c>
      <c r="H143" s="271">
        <f>H18+H77+H85+H117</f>
        <v>815.2</v>
      </c>
      <c r="I143" s="271">
        <f>I18+I77+I85+I117</f>
        <v>14085</v>
      </c>
      <c r="J143" s="271">
        <f>J18+J77+J85+J117</f>
        <v>0</v>
      </c>
    </row>
    <row r="144" spans="1:10" s="43" customFormat="1" ht="13.5" customHeight="1">
      <c r="A144" s="290"/>
      <c r="B144" s="285"/>
      <c r="C144" s="285"/>
      <c r="D144" s="285"/>
      <c r="E144" s="285"/>
      <c r="F144" s="271"/>
      <c r="G144" s="271"/>
      <c r="H144" s="271"/>
      <c r="I144" s="271"/>
      <c r="J144" s="271"/>
    </row>
    <row r="145" spans="1:10" s="43" customFormat="1" ht="17.25" customHeight="1">
      <c r="A145" s="290"/>
      <c r="B145" s="285" t="s">
        <v>62</v>
      </c>
      <c r="C145" s="285"/>
      <c r="D145" s="285"/>
      <c r="E145" s="285"/>
      <c r="F145" s="271">
        <f>F141+F143</f>
        <v>8057.599999999999</v>
      </c>
      <c r="G145" s="271">
        <f>G141+G143</f>
        <v>57221.299999999996</v>
      </c>
      <c r="H145" s="271">
        <f>H141+H143</f>
        <v>49925.2</v>
      </c>
      <c r="I145" s="271">
        <f>I141+I143</f>
        <v>1586625</v>
      </c>
      <c r="J145" s="271">
        <f>J141+J143</f>
        <v>578.6</v>
      </c>
    </row>
    <row r="146" spans="1:10" s="43" customFormat="1" ht="13.5" customHeight="1" thickBot="1">
      <c r="A146" s="291"/>
      <c r="B146" s="286"/>
      <c r="C146" s="286"/>
      <c r="D146" s="286"/>
      <c r="E146" s="286"/>
      <c r="F146" s="284"/>
      <c r="G146" s="284"/>
      <c r="H146" s="284"/>
      <c r="I146" s="284"/>
      <c r="J146" s="284"/>
    </row>
    <row r="147" spans="1:10" ht="17.25" customHeight="1">
      <c r="A147" s="4"/>
      <c r="B147" s="5"/>
      <c r="C147" s="5"/>
      <c r="D147" s="5"/>
      <c r="E147" s="32"/>
      <c r="F147" s="6"/>
      <c r="G147" s="6"/>
      <c r="H147" s="6"/>
      <c r="I147" s="6"/>
      <c r="J147" s="6"/>
    </row>
    <row r="149" spans="1:9" s="1" customFormat="1" ht="18">
      <c r="A149" s="12" t="s">
        <v>74</v>
      </c>
      <c r="E149" s="28"/>
      <c r="I149" s="13" t="s">
        <v>75</v>
      </c>
    </row>
  </sheetData>
  <sheetProtection/>
  <mergeCells count="83">
    <mergeCell ref="A87:A118"/>
    <mergeCell ref="B87:B118"/>
    <mergeCell ref="D90:D93"/>
    <mergeCell ref="D94:D106"/>
    <mergeCell ref="D113:D114"/>
    <mergeCell ref="C116:C118"/>
    <mergeCell ref="C88:C89"/>
    <mergeCell ref="E14:E16"/>
    <mergeCell ref="A79:A86"/>
    <mergeCell ref="B79:B86"/>
    <mergeCell ref="E80:E81"/>
    <mergeCell ref="A12:A19"/>
    <mergeCell ref="B12:B19"/>
    <mergeCell ref="A20:A78"/>
    <mergeCell ref="B20:B78"/>
    <mergeCell ref="C14:C16"/>
    <mergeCell ref="D68:D71"/>
    <mergeCell ref="A6:J6"/>
    <mergeCell ref="A7:J7"/>
    <mergeCell ref="F9:F11"/>
    <mergeCell ref="I9:I11"/>
    <mergeCell ref="J9:J11"/>
    <mergeCell ref="A9:A11"/>
    <mergeCell ref="B9:B11"/>
    <mergeCell ref="E9:E11"/>
    <mergeCell ref="G9:H10"/>
    <mergeCell ref="I145:I146"/>
    <mergeCell ref="D129:D131"/>
    <mergeCell ref="D120:D122"/>
    <mergeCell ref="C17:C19"/>
    <mergeCell ref="C125:C126"/>
    <mergeCell ref="C127:C128"/>
    <mergeCell ref="D45:D61"/>
    <mergeCell ref="D22:D44"/>
    <mergeCell ref="D125:D126"/>
    <mergeCell ref="D62:D67"/>
    <mergeCell ref="B143:E144"/>
    <mergeCell ref="D9:D11"/>
    <mergeCell ref="J141:J142"/>
    <mergeCell ref="A141:A146"/>
    <mergeCell ref="B141:E142"/>
    <mergeCell ref="F141:F142"/>
    <mergeCell ref="J143:J144"/>
    <mergeCell ref="F143:F144"/>
    <mergeCell ref="J145:J146"/>
    <mergeCell ref="C9:C11"/>
    <mergeCell ref="I143:I144"/>
    <mergeCell ref="A127:A128"/>
    <mergeCell ref="I141:I142"/>
    <mergeCell ref="G145:G146"/>
    <mergeCell ref="H145:H146"/>
    <mergeCell ref="B145:E146"/>
    <mergeCell ref="H141:H142"/>
    <mergeCell ref="G143:G144"/>
    <mergeCell ref="F145:F146"/>
    <mergeCell ref="H143:H144"/>
    <mergeCell ref="G141:G142"/>
    <mergeCell ref="A125:A126"/>
    <mergeCell ref="A137:A138"/>
    <mergeCell ref="B137:B138"/>
    <mergeCell ref="C137:C138"/>
    <mergeCell ref="A119:A124"/>
    <mergeCell ref="B119:B124"/>
    <mergeCell ref="A129:A131"/>
    <mergeCell ref="B129:B131"/>
    <mergeCell ref="B127:B128"/>
    <mergeCell ref="A139:A140"/>
    <mergeCell ref="B139:B140"/>
    <mergeCell ref="C139:C140"/>
    <mergeCell ref="C132:C136"/>
    <mergeCell ref="D132:D136"/>
    <mergeCell ref="A132:A136"/>
    <mergeCell ref="B132:B136"/>
    <mergeCell ref="E88:E89"/>
    <mergeCell ref="C90:C93"/>
    <mergeCell ref="B125:B126"/>
    <mergeCell ref="E129:E130"/>
    <mergeCell ref="D137:D138"/>
    <mergeCell ref="D127:D128"/>
    <mergeCell ref="C109:C114"/>
    <mergeCell ref="C120:C122"/>
    <mergeCell ref="C94:C108"/>
    <mergeCell ref="D107:D108"/>
  </mergeCells>
  <printOptions/>
  <pageMargins left="0.64" right="0.21" top="0.2362204724409449" bottom="0.11811023622047245" header="0.1968503937007874" footer="0.15748031496062992"/>
  <pageSetup fitToHeight="4" fitToWidth="1" horizontalDpi="600" verticalDpi="600" orientation="landscape" paperSize="9" scale="60" r:id="rId1"/>
  <rowBreaks count="3" manualBreakCount="3">
    <brk id="29" max="9" man="1"/>
    <brk id="120" max="9" man="1"/>
    <brk id="1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vd-zag1</cp:lastModifiedBy>
  <cp:lastPrinted>2020-01-14T07:59:33Z</cp:lastPrinted>
  <dcterms:created xsi:type="dcterms:W3CDTF">2009-01-12T08:14:55Z</dcterms:created>
  <dcterms:modified xsi:type="dcterms:W3CDTF">2020-01-29T08:04:00Z</dcterms:modified>
  <cp:category/>
  <cp:version/>
  <cp:contentType/>
  <cp:contentStatus/>
</cp:coreProperties>
</file>